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tabRatio="772" activeTab="3"/>
  </bookViews>
  <sheets>
    <sheet name="ALL5" sheetId="1" r:id="rId1"/>
    <sheet name="stratificazioni ALL.6 foglioPDI" sheetId="2" r:id="rId2"/>
    <sheet name="Investimenti 2019_2022" sheetId="3" r:id="rId3"/>
    <sheet name="Investimenti 2023-203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d" localSheetId="0">#REF!</definedName>
    <definedName name="\d" localSheetId="2">#REF!</definedName>
    <definedName name="\d">#REF!</definedName>
    <definedName name="\e" localSheetId="0">#REF!</definedName>
    <definedName name="\e" localSheetId="2">#REF!</definedName>
    <definedName name="\e">#REF!</definedName>
    <definedName name="\f" localSheetId="0">#REF!</definedName>
    <definedName name="\f" localSheetId="2">#REF!</definedName>
    <definedName name="\f">#REF!</definedName>
    <definedName name="\i" localSheetId="2">#REF!</definedName>
    <definedName name="\i">#REF!</definedName>
    <definedName name="\m" localSheetId="2">#REF!</definedName>
    <definedName name="\m">#REF!</definedName>
    <definedName name="\n" localSheetId="2">#REF!</definedName>
    <definedName name="\n">#REF!</definedName>
    <definedName name="\p" localSheetId="2">#REF!</definedName>
    <definedName name="\p">#REF!</definedName>
    <definedName name="\q" localSheetId="2">#REF!</definedName>
    <definedName name="\q">#REF!</definedName>
    <definedName name="\r" localSheetId="2">#REF!</definedName>
    <definedName name="\r">#REF!</definedName>
    <definedName name="\s" localSheetId="2">#REF!</definedName>
    <definedName name="\s">#REF!</definedName>
    <definedName name="\t" localSheetId="2">#REF!</definedName>
    <definedName name="\t">#REF!</definedName>
    <definedName name="\x" localSheetId="2">#REF!</definedName>
    <definedName name="\x">#REF!</definedName>
    <definedName name="___________ss1" localSheetId="0">{#N/A,#N/A,FALSE,"P&amp;L-BS-CF"}</definedName>
    <definedName name="___________ss1">{#N/A,#N/A,FALSE,"P&amp;L-BS-CF"}</definedName>
    <definedName name="__________DAT19" localSheetId="0">#REF!</definedName>
    <definedName name="__________DAT19" localSheetId="2">#REF!</definedName>
    <definedName name="__________DAT19">#REF!</definedName>
    <definedName name="__________RF1996" localSheetId="0">#REF!</definedName>
    <definedName name="__________RF1996" localSheetId="2">#REF!</definedName>
    <definedName name="__________RF1996">#REF!</definedName>
    <definedName name="__________RF1998" localSheetId="0">#REF!</definedName>
    <definedName name="__________RF1998" localSheetId="2">#REF!</definedName>
    <definedName name="__________RF1998">#REF!</definedName>
    <definedName name="__________RF1999" localSheetId="2">#REF!</definedName>
    <definedName name="__________RF1999">#REF!</definedName>
    <definedName name="__________RF2000" localSheetId="2">#REF!</definedName>
    <definedName name="__________RF2000">#REF!</definedName>
    <definedName name="__________RF2001" localSheetId="2">#REF!</definedName>
    <definedName name="__________RF2001">#REF!</definedName>
    <definedName name="__________SP1996" localSheetId="2">#REF!</definedName>
    <definedName name="__________SP1996">#REF!</definedName>
    <definedName name="__________SP1998" localSheetId="2">#REF!</definedName>
    <definedName name="__________SP1998">#REF!</definedName>
    <definedName name="__________SP1999" localSheetId="2">#REF!</definedName>
    <definedName name="__________SP1999">#REF!</definedName>
    <definedName name="__________SP2000" localSheetId="2">#REF!</definedName>
    <definedName name="__________SP2000">#REF!</definedName>
    <definedName name="__________SP2001" localSheetId="2">#REF!</definedName>
    <definedName name="__________SP2001">#REF!</definedName>
    <definedName name="__________ss1" localSheetId="0">{#N/A,#N/A,FALSE,"P&amp;L-BS-CF"}</definedName>
    <definedName name="__________ss1">{#N/A,#N/A,FALSE,"P&amp;L-BS-CF"}</definedName>
    <definedName name="_________ATO9" localSheetId="0">#REF!</definedName>
    <definedName name="_________ATO9" localSheetId="2">#REF!</definedName>
    <definedName name="_________ATO9">#REF!</definedName>
    <definedName name="_________DAT10" localSheetId="0">#REF!</definedName>
    <definedName name="_________DAT10" localSheetId="2">#REF!</definedName>
    <definedName name="_________DAT10">#REF!</definedName>
    <definedName name="_________DAT11" localSheetId="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8" localSheetId="2">'[1]FAMULA'!#REF!</definedName>
    <definedName name="_________DAT18">'[1]FAMULA'!#REF!</definedName>
    <definedName name="_________DAT19" localSheetId="2">'[1]FAMULA'!#REF!</definedName>
    <definedName name="_________DAT19">'[1]FAMULA'!#REF!</definedName>
    <definedName name="_________DAT2" localSheetId="2">'[2]db ISU'!#REF!</definedName>
    <definedName name="_________DAT2">'[2]db ISU'!#REF!</definedName>
    <definedName name="_________DAT20" localSheetId="2">'[1]FAMULA'!#REF!</definedName>
    <definedName name="_________DAT20">'[1]FAMULA'!#REF!</definedName>
    <definedName name="_________DAT21" localSheetId="2">'[1]FAMULA'!#REF!</definedName>
    <definedName name="_________DAT21">'[1]FAMULA'!#REF!</definedName>
    <definedName name="_________DAT22" localSheetId="2">'[1]FAMULA'!#REF!</definedName>
    <definedName name="_________DAT22">'[1]FAMULA'!#REF!</definedName>
    <definedName name="_________DAT23" localSheetId="2">'[1]FAMULA'!#REF!</definedName>
    <definedName name="_________DAT23">'[1]FAMULA'!#REF!</definedName>
    <definedName name="_________DAT24" localSheetId="2">'[1]FAMULA'!#REF!</definedName>
    <definedName name="_________DAT24">'[1]FAMULA'!#REF!</definedName>
    <definedName name="_________DAT25" localSheetId="2">'[1]FAMULA'!#REF!</definedName>
    <definedName name="_________DAT25">'[1]FAMULA'!#REF!</definedName>
    <definedName name="_________DAT26" localSheetId="2">'[1]FAMULA'!#REF!</definedName>
    <definedName name="_________DAT26">'[1]FAMULA'!#REF!</definedName>
    <definedName name="_________DAT3" localSheetId="2">'[2]db ISU'!#REF!</definedName>
    <definedName name="_________DAT3">'[2]db ISU'!#REF!</definedName>
    <definedName name="_________DAT4" localSheetId="0">#REF!</definedName>
    <definedName name="_________DAT4" localSheetId="2">#REF!</definedName>
    <definedName name="_________DAT4">#REF!</definedName>
    <definedName name="_________DAT5" localSheetId="0">#REF!</definedName>
    <definedName name="_________DAT5" localSheetId="2">#REF!</definedName>
    <definedName name="_________DAT5">#REF!</definedName>
    <definedName name="_________DAT6" localSheetId="0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III130101" localSheetId="2">#REF!</definedName>
    <definedName name="_________III130101">#REF!</definedName>
    <definedName name="_________III130104" localSheetId="2">#REF!</definedName>
    <definedName name="_________III130104">#REF!</definedName>
    <definedName name="_________III130105" localSheetId="2">#REF!</definedName>
    <definedName name="_________III130105">#REF!</definedName>
    <definedName name="_________III130106" localSheetId="2">#REF!</definedName>
    <definedName name="_________III130106">#REF!</definedName>
    <definedName name="_________III130107" localSheetId="2">#REF!</definedName>
    <definedName name="_________III130107">#REF!</definedName>
    <definedName name="_________III130108" localSheetId="2">#REF!</definedName>
    <definedName name="_________III130108">#REF!</definedName>
    <definedName name="_________III130109" localSheetId="2">#REF!</definedName>
    <definedName name="_________III130109">#REF!</definedName>
    <definedName name="_________III130110" localSheetId="2">#REF!</definedName>
    <definedName name="_________III130110">#REF!</definedName>
    <definedName name="_________RF1996" localSheetId="2">#REF!</definedName>
    <definedName name="_________RF1996">#REF!</definedName>
    <definedName name="_________RF1998" localSheetId="2">#REF!</definedName>
    <definedName name="_________RF1998">#REF!</definedName>
    <definedName name="_________RF1999" localSheetId="2">#REF!</definedName>
    <definedName name="_________RF1999">#REF!</definedName>
    <definedName name="_________RF2000" localSheetId="2">#REF!</definedName>
    <definedName name="_________RF2000">#REF!</definedName>
    <definedName name="_________RF2001" localSheetId="2">#REF!</definedName>
    <definedName name="_________RF2001">#REF!</definedName>
    <definedName name="_________SP1996" localSheetId="2">#REF!</definedName>
    <definedName name="_________SP1996">#REF!</definedName>
    <definedName name="_________SP1998" localSheetId="2">#REF!</definedName>
    <definedName name="_________SP1998">#REF!</definedName>
    <definedName name="_________SP1999" localSheetId="2">#REF!</definedName>
    <definedName name="_________SP1999">#REF!</definedName>
    <definedName name="_________SP2000" localSheetId="2">#REF!</definedName>
    <definedName name="_________SP2000">#REF!</definedName>
    <definedName name="_________SP2001" localSheetId="2">#REF!</definedName>
    <definedName name="_________SP2001">#REF!</definedName>
    <definedName name="_________ss1" localSheetId="0">{#N/A,#N/A,FALSE,"P&amp;L-BS-CF"}</definedName>
    <definedName name="_________ss1">{#N/A,#N/A,FALSE,"P&amp;L-BS-CF"}</definedName>
    <definedName name="_________ST1" localSheetId="0">#REF!</definedName>
    <definedName name="_________ST1" localSheetId="2">#REF!</definedName>
    <definedName name="_________ST1">#REF!</definedName>
    <definedName name="_________ST2" localSheetId="0">#REF!</definedName>
    <definedName name="_________ST2" localSheetId="2">#REF!</definedName>
    <definedName name="_________ST2">#REF!</definedName>
    <definedName name="_________ST3" localSheetId="0">#REF!</definedName>
    <definedName name="_________ST3" localSheetId="2">#REF!</definedName>
    <definedName name="_________ST3">#REF!</definedName>
    <definedName name="________ATO9" localSheetId="2">#REF!</definedName>
    <definedName name="________ATO9">#REF!</definedName>
    <definedName name="________DAT1" localSheetId="2">'[2]db ISU'!#REF!</definedName>
    <definedName name="________DAT1">'[2]db ISU'!#REF!</definedName>
    <definedName name="________DAT10" localSheetId="0">#REF!</definedName>
    <definedName name="________DAT10" localSheetId="2">#REF!</definedName>
    <definedName name="________DAT10">#REF!</definedName>
    <definedName name="________DAT11" localSheetId="0">#REF!</definedName>
    <definedName name="________DAT11" localSheetId="2">#REF!</definedName>
    <definedName name="________DAT11">#REF!</definedName>
    <definedName name="________DAT12" localSheetId="0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'[3]FAMULA'!#REF!</definedName>
    <definedName name="________DAT18">'[3]FAMULA'!#REF!</definedName>
    <definedName name="________DAT19" localSheetId="2">'[3]FAMULA'!#REF!</definedName>
    <definedName name="________DAT19">'[3]FAMULA'!#REF!</definedName>
    <definedName name="________DAT2" localSheetId="2">'[2]db ISU'!#REF!</definedName>
    <definedName name="________DAT2">'[2]db ISU'!#REF!</definedName>
    <definedName name="________DAT20" localSheetId="2">'[3]FAMULA'!#REF!</definedName>
    <definedName name="________DAT20">'[3]FAMULA'!#REF!</definedName>
    <definedName name="________DAT21" localSheetId="2">'[3]FAMULA'!#REF!</definedName>
    <definedName name="________DAT21">'[3]FAMULA'!#REF!</definedName>
    <definedName name="________DAT22" localSheetId="2">'[3]FAMULA'!#REF!</definedName>
    <definedName name="________DAT22">'[3]FAMULA'!#REF!</definedName>
    <definedName name="________DAT23" localSheetId="2">'[3]FAMULA'!#REF!</definedName>
    <definedName name="________DAT23">'[3]FAMULA'!#REF!</definedName>
    <definedName name="________DAT24" localSheetId="2">'[3]FAMULA'!#REF!</definedName>
    <definedName name="________DAT24">'[3]FAMULA'!#REF!</definedName>
    <definedName name="________DAT25" localSheetId="2">'[3]FAMULA'!#REF!</definedName>
    <definedName name="________DAT25">'[3]FAMULA'!#REF!</definedName>
    <definedName name="________DAT26" localSheetId="2">'[3]FAMULA'!#REF!</definedName>
    <definedName name="________DAT26">'[3]FAMULA'!#REF!</definedName>
    <definedName name="________DAT27" localSheetId="0">#REF!</definedName>
    <definedName name="________DAT27" localSheetId="2">#REF!</definedName>
    <definedName name="________DAT27">#REF!</definedName>
    <definedName name="________DAT28" localSheetId="0">#REF!</definedName>
    <definedName name="________DAT28" localSheetId="2">#REF!</definedName>
    <definedName name="________DAT28">#REF!</definedName>
    <definedName name="________DAT3" localSheetId="0">'[2]db ISU'!#REF!</definedName>
    <definedName name="________DAT3" localSheetId="2">'[2]db ISU'!#REF!</definedName>
    <definedName name="________DAT3">'[2]db ISU'!#REF!</definedName>
    <definedName name="________DAT4" localSheetId="0">#REF!</definedName>
    <definedName name="________DAT4" localSheetId="2">#REF!</definedName>
    <definedName name="________DAT4">#REF!</definedName>
    <definedName name="________DAT5" localSheetId="0">#REF!</definedName>
    <definedName name="________DAT5" localSheetId="2">#REF!</definedName>
    <definedName name="________DAT5">#REF!</definedName>
    <definedName name="________DAT6" localSheetId="0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III130101" localSheetId="2">#REF!</definedName>
    <definedName name="________III130101">#REF!</definedName>
    <definedName name="________III130104" localSheetId="2">#REF!</definedName>
    <definedName name="________III130104">#REF!</definedName>
    <definedName name="________III130105" localSheetId="2">#REF!</definedName>
    <definedName name="________III130105">#REF!</definedName>
    <definedName name="________III130106" localSheetId="2">#REF!</definedName>
    <definedName name="________III130106">#REF!</definedName>
    <definedName name="________III130107" localSheetId="2">#REF!</definedName>
    <definedName name="________III130107">#REF!</definedName>
    <definedName name="________III130108" localSheetId="2">#REF!</definedName>
    <definedName name="________III130108">#REF!</definedName>
    <definedName name="________III130109" localSheetId="2">#REF!</definedName>
    <definedName name="________III130109">#REF!</definedName>
    <definedName name="________III130110" localSheetId="2">#REF!</definedName>
    <definedName name="________III130110">#REF!</definedName>
    <definedName name="________new1" localSheetId="2">'[4]AEM modello'!#REF!</definedName>
    <definedName name="________new1">'[4]AEM modello'!#REF!</definedName>
    <definedName name="________RF1996" localSheetId="0">#REF!</definedName>
    <definedName name="________RF1996" localSheetId="2">#REF!</definedName>
    <definedName name="________RF1996">#REF!</definedName>
    <definedName name="________RF1998" localSheetId="0">#REF!</definedName>
    <definedName name="________RF1998" localSheetId="2">#REF!</definedName>
    <definedName name="________RF1998">#REF!</definedName>
    <definedName name="________RF1999" localSheetId="0">#REF!</definedName>
    <definedName name="________RF1999" localSheetId="2">#REF!</definedName>
    <definedName name="________RF1999">#REF!</definedName>
    <definedName name="________RF2000" localSheetId="2">#REF!</definedName>
    <definedName name="________RF2000">#REF!</definedName>
    <definedName name="________RF2001" localSheetId="2">#REF!</definedName>
    <definedName name="________RF2001">#REF!</definedName>
    <definedName name="________SP1996" localSheetId="2">#REF!</definedName>
    <definedName name="________SP1996">#REF!</definedName>
    <definedName name="________SP1998" localSheetId="2">#REF!</definedName>
    <definedName name="________SP1998">#REF!</definedName>
    <definedName name="________SP1999" localSheetId="2">#REF!</definedName>
    <definedName name="________SP1999">#REF!</definedName>
    <definedName name="________SP2000" localSheetId="2">#REF!</definedName>
    <definedName name="________SP2000">#REF!</definedName>
    <definedName name="________SP2001" localSheetId="2">#REF!</definedName>
    <definedName name="________SP2001">#REF!</definedName>
    <definedName name="________ss1" localSheetId="0">{#N/A,#N/A,FALSE,"P&amp;L-BS-CF"}</definedName>
    <definedName name="________ss1">{#N/A,#N/A,FALSE,"P&amp;L-BS-CF"}</definedName>
    <definedName name="________ST1" localSheetId="0">#REF!</definedName>
    <definedName name="________ST1" localSheetId="2">#REF!</definedName>
    <definedName name="________ST1">#REF!</definedName>
    <definedName name="________ST2" localSheetId="0">#REF!</definedName>
    <definedName name="________ST2" localSheetId="2">#REF!</definedName>
    <definedName name="________ST2">#REF!</definedName>
    <definedName name="________ST3" localSheetId="0">#REF!</definedName>
    <definedName name="________ST3" localSheetId="2">#REF!</definedName>
    <definedName name="________ST3">#REF!</definedName>
    <definedName name="_______ATO9" localSheetId="2">#REF!</definedName>
    <definedName name="_______ATO9">#REF!</definedName>
    <definedName name="_______DAT1" localSheetId="2">'[5]db ISU'!#REF!</definedName>
    <definedName name="_______DAT1">'[5]db ISU'!#REF!</definedName>
    <definedName name="_______DAT10" localSheetId="0">#REF!</definedName>
    <definedName name="_______DAT10" localSheetId="2">#REF!</definedName>
    <definedName name="_______DAT10">#REF!</definedName>
    <definedName name="_______DAT11" localSheetId="0">#REF!</definedName>
    <definedName name="_______DAT11" localSheetId="2">#REF!</definedName>
    <definedName name="_______DAT11">#REF!</definedName>
    <definedName name="_______DAT12" localSheetId="0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'[3]FAMULA'!#REF!</definedName>
    <definedName name="_______DAT18">'[3]FAMULA'!#REF!</definedName>
    <definedName name="_______DAT19" localSheetId="2">'[3]FAMULA'!#REF!</definedName>
    <definedName name="_______DAT19">'[3]FAMULA'!#REF!</definedName>
    <definedName name="_______DAT2" localSheetId="0">#REF!</definedName>
    <definedName name="_______DAT2" localSheetId="2">#REF!</definedName>
    <definedName name="_______DAT2">#REF!</definedName>
    <definedName name="_______DAT20" localSheetId="0">'[3]FAMULA'!#REF!</definedName>
    <definedName name="_______DAT20" localSheetId="2">'[3]FAMULA'!#REF!</definedName>
    <definedName name="_______DAT20">'[3]FAMULA'!#REF!</definedName>
    <definedName name="_______DAT21" localSheetId="2">'[3]FAMULA'!#REF!</definedName>
    <definedName name="_______DAT21">'[3]FAMULA'!#REF!</definedName>
    <definedName name="_______DAT22" localSheetId="2">'[3]FAMULA'!#REF!</definedName>
    <definedName name="_______DAT22">'[3]FAMULA'!#REF!</definedName>
    <definedName name="_______DAT23" localSheetId="2">'[3]FAMULA'!#REF!</definedName>
    <definedName name="_______DAT23">'[3]FAMULA'!#REF!</definedName>
    <definedName name="_______DAT24" localSheetId="2">'[3]FAMULA'!#REF!</definedName>
    <definedName name="_______DAT24">'[3]FAMULA'!#REF!</definedName>
    <definedName name="_______DAT25" localSheetId="2">'[3]FAMULA'!#REF!</definedName>
    <definedName name="_______DAT25">'[3]FAMULA'!#REF!</definedName>
    <definedName name="_______DAT26" localSheetId="2">'[3]FAMULA'!#REF!</definedName>
    <definedName name="_______DAT26">'[3]FAMULA'!#REF!</definedName>
    <definedName name="_______DAT27" localSheetId="0">#REF!</definedName>
    <definedName name="_______DAT27" localSheetId="2">#REF!</definedName>
    <definedName name="_______DAT27">#REF!</definedName>
    <definedName name="_______DAT28" localSheetId="0">#REF!</definedName>
    <definedName name="_______DAT28" localSheetId="2">#REF!</definedName>
    <definedName name="_______DAT28">#REF!</definedName>
    <definedName name="_______DAT3" localSheetId="0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III130101" localSheetId="2">#REF!</definedName>
    <definedName name="_______III130101">#REF!</definedName>
    <definedName name="_______III130104" localSheetId="2">#REF!</definedName>
    <definedName name="_______III130104">#REF!</definedName>
    <definedName name="_______III130105" localSheetId="2">#REF!</definedName>
    <definedName name="_______III130105">#REF!</definedName>
    <definedName name="_______III130106" localSheetId="2">#REF!</definedName>
    <definedName name="_______III130106">#REF!</definedName>
    <definedName name="_______III130107" localSheetId="2">#REF!</definedName>
    <definedName name="_______III130107">#REF!</definedName>
    <definedName name="_______III130108" localSheetId="2">#REF!</definedName>
    <definedName name="_______III130108">#REF!</definedName>
    <definedName name="_______III130109" localSheetId="2">#REF!</definedName>
    <definedName name="_______III130109">#REF!</definedName>
    <definedName name="_______III130110" localSheetId="2">#REF!</definedName>
    <definedName name="_______III130110">#REF!</definedName>
    <definedName name="_______mo1" localSheetId="2">#REF!</definedName>
    <definedName name="_______mo1">#REF!</definedName>
    <definedName name="_______new1" localSheetId="2">'[4]AEM modello'!#REF!</definedName>
    <definedName name="_______new1">'[4]AEM modello'!#REF!</definedName>
    <definedName name="_______RF1996" localSheetId="0">#REF!</definedName>
    <definedName name="_______RF1996" localSheetId="2">#REF!</definedName>
    <definedName name="_______RF1996">#REF!</definedName>
    <definedName name="_______RF1998" localSheetId="0">#REF!</definedName>
    <definedName name="_______RF1998" localSheetId="2">#REF!</definedName>
    <definedName name="_______RF1998">#REF!</definedName>
    <definedName name="_______RF1999" localSheetId="0">#REF!</definedName>
    <definedName name="_______RF1999" localSheetId="2">#REF!</definedName>
    <definedName name="_______RF1999">#REF!</definedName>
    <definedName name="_______RF2000" localSheetId="2">#REF!</definedName>
    <definedName name="_______RF2000">#REF!</definedName>
    <definedName name="_______RF2001" localSheetId="2">#REF!</definedName>
    <definedName name="_______RF2001">#REF!</definedName>
    <definedName name="_______SP1996" localSheetId="2">#REF!</definedName>
    <definedName name="_______SP1996">#REF!</definedName>
    <definedName name="_______SP1998" localSheetId="2">#REF!</definedName>
    <definedName name="_______SP1998">#REF!</definedName>
    <definedName name="_______SP1999" localSheetId="2">#REF!</definedName>
    <definedName name="_______SP1999">#REF!</definedName>
    <definedName name="_______SP2000" localSheetId="2">#REF!</definedName>
    <definedName name="_______SP2000">#REF!</definedName>
    <definedName name="_______SP2001" localSheetId="2">#REF!</definedName>
    <definedName name="_______SP2001">#REF!</definedName>
    <definedName name="_______ss1" localSheetId="0">{#N/A,#N/A,FALSE,"P&amp;L-BS-CF"}</definedName>
    <definedName name="_______ss1">{#N/A,#N/A,FALSE,"P&amp;L-BS-CF"}</definedName>
    <definedName name="_______ST1" localSheetId="0">#REF!</definedName>
    <definedName name="_______ST1" localSheetId="2">#REF!</definedName>
    <definedName name="_______ST1">#REF!</definedName>
    <definedName name="_______ST2" localSheetId="0">#REF!</definedName>
    <definedName name="_______ST2" localSheetId="2">#REF!</definedName>
    <definedName name="_______ST2">#REF!</definedName>
    <definedName name="_______ST3" localSheetId="0">#REF!</definedName>
    <definedName name="_______ST3" localSheetId="2">#REF!</definedName>
    <definedName name="_______ST3">#REF!</definedName>
    <definedName name="______ATO9" localSheetId="2">#REF!</definedName>
    <definedName name="______ATO9">#REF!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'[6]FAMULA'!#REF!</definedName>
    <definedName name="______DAT18">'[6]FAMULA'!#REF!</definedName>
    <definedName name="______DAT19" localSheetId="2">'[6]FAMULA'!#REF!</definedName>
    <definedName name="______DAT19">'[6]FAMULA'!#REF!</definedName>
    <definedName name="______DAT2" localSheetId="0">#REF!</definedName>
    <definedName name="______DAT2" localSheetId="2">#REF!</definedName>
    <definedName name="______DAT2">#REF!</definedName>
    <definedName name="______DAT20" localSheetId="0">'[6]FAMULA'!#REF!</definedName>
    <definedName name="______DAT20" localSheetId="2">'[6]FAMULA'!#REF!</definedName>
    <definedName name="______DAT20">'[6]FAMULA'!#REF!</definedName>
    <definedName name="______DAT21" localSheetId="2">'[6]FAMULA'!#REF!</definedName>
    <definedName name="______DAT21">'[6]FAMULA'!#REF!</definedName>
    <definedName name="______DAT22" localSheetId="2">'[6]FAMULA'!#REF!</definedName>
    <definedName name="______DAT22">'[6]FAMULA'!#REF!</definedName>
    <definedName name="______DAT23" localSheetId="2">'[6]FAMULA'!#REF!</definedName>
    <definedName name="______DAT23">'[6]FAMULA'!#REF!</definedName>
    <definedName name="______DAT24" localSheetId="2">'[6]FAMULA'!#REF!</definedName>
    <definedName name="______DAT24">'[6]FAMULA'!#REF!</definedName>
    <definedName name="______DAT25" localSheetId="2">'[6]FAMULA'!#REF!</definedName>
    <definedName name="______DAT25">'[6]FAMULA'!#REF!</definedName>
    <definedName name="______DAT26" localSheetId="2">'[6]FAMULA'!#REF!</definedName>
    <definedName name="______DAT26">'[6]FAMULA'!#REF!</definedName>
    <definedName name="______DAT27" localSheetId="0">#REF!</definedName>
    <definedName name="______DAT27" localSheetId="2">#REF!</definedName>
    <definedName name="______DAT27">#REF!</definedName>
    <definedName name="______DAT28" localSheetId="0">#REF!</definedName>
    <definedName name="______DAT28" localSheetId="2">#REF!</definedName>
    <definedName name="______DAT28">#REF!</definedName>
    <definedName name="______DAT3" localSheetId="0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III130101" localSheetId="2">#REF!</definedName>
    <definedName name="______III130101">#REF!</definedName>
    <definedName name="______III130104" localSheetId="2">#REF!</definedName>
    <definedName name="______III130104">#REF!</definedName>
    <definedName name="______III130105" localSheetId="2">#REF!</definedName>
    <definedName name="______III130105">#REF!</definedName>
    <definedName name="______III130106" localSheetId="2">#REF!</definedName>
    <definedName name="______III130106">#REF!</definedName>
    <definedName name="______III130107" localSheetId="2">#REF!</definedName>
    <definedName name="______III130107">#REF!</definedName>
    <definedName name="______III130108" localSheetId="2">#REF!</definedName>
    <definedName name="______III130108">#REF!</definedName>
    <definedName name="______III130109" localSheetId="2">#REF!</definedName>
    <definedName name="______III130109">#REF!</definedName>
    <definedName name="______III130110" localSheetId="2">#REF!</definedName>
    <definedName name="______III130110">#REF!</definedName>
    <definedName name="______mo1" localSheetId="2">#REF!</definedName>
    <definedName name="______mo1">#REF!</definedName>
    <definedName name="______new1" localSheetId="2">'[4]AEM modello'!#REF!</definedName>
    <definedName name="______new1">'[4]AEM modello'!#REF!</definedName>
    <definedName name="______RF1996" localSheetId="0">#REF!</definedName>
    <definedName name="______RF1996" localSheetId="2">#REF!</definedName>
    <definedName name="______RF1996">#REF!</definedName>
    <definedName name="______RF1998" localSheetId="0">#REF!</definedName>
    <definedName name="______RF1998" localSheetId="2">#REF!</definedName>
    <definedName name="______RF1998">#REF!</definedName>
    <definedName name="______RF1999" localSheetId="0">#REF!</definedName>
    <definedName name="______RF1999" localSheetId="2">#REF!</definedName>
    <definedName name="______RF1999">#REF!</definedName>
    <definedName name="______RF2000" localSheetId="2">#REF!</definedName>
    <definedName name="______RF2000">#REF!</definedName>
    <definedName name="______RF2001" localSheetId="2">#REF!</definedName>
    <definedName name="______RF2001">#REF!</definedName>
    <definedName name="______SP1996" localSheetId="2">#REF!</definedName>
    <definedName name="______SP1996">#REF!</definedName>
    <definedName name="______SP1998" localSheetId="2">#REF!</definedName>
    <definedName name="______SP1998">#REF!</definedName>
    <definedName name="______SP1999" localSheetId="2">#REF!</definedName>
    <definedName name="______SP1999">#REF!</definedName>
    <definedName name="______SP2000" localSheetId="2">#REF!</definedName>
    <definedName name="______SP2000">#REF!</definedName>
    <definedName name="______SP2001" localSheetId="2">#REF!</definedName>
    <definedName name="______SP2001">#REF!</definedName>
    <definedName name="______ss1" localSheetId="0">{#N/A,#N/A,FALSE,"P&amp;L-BS-CF"}</definedName>
    <definedName name="______ss1">{#N/A,#N/A,FALSE,"P&amp;L-BS-CF"}</definedName>
    <definedName name="______ST1" localSheetId="0">#REF!</definedName>
    <definedName name="______ST1" localSheetId="2">#REF!</definedName>
    <definedName name="______ST1">#REF!</definedName>
    <definedName name="______ST2" localSheetId="0">#REF!</definedName>
    <definedName name="______ST2" localSheetId="2">#REF!</definedName>
    <definedName name="______ST2">#REF!</definedName>
    <definedName name="______ST3" localSheetId="0">#REF!</definedName>
    <definedName name="______ST3" localSheetId="2">#REF!</definedName>
    <definedName name="______ST3">#REF!</definedName>
    <definedName name="_____ATO9" localSheetId="2">#REF!</definedName>
    <definedName name="_____ATO9">#REF!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'[3]FAMULA'!#REF!</definedName>
    <definedName name="_____DAT18">'[3]FAMULA'!#REF!</definedName>
    <definedName name="_____DAT19" localSheetId="2">'[3]FAMULA'!#REF!</definedName>
    <definedName name="_____DAT19">'[3]FAMULA'!#REF!</definedName>
    <definedName name="_____DAT2" localSheetId="0">#REF!</definedName>
    <definedName name="_____DAT2" localSheetId="2">#REF!</definedName>
    <definedName name="_____DAT2">#REF!</definedName>
    <definedName name="_____DAT20" localSheetId="0">'[3]FAMULA'!#REF!</definedName>
    <definedName name="_____DAT20" localSheetId="2">'[3]FAMULA'!#REF!</definedName>
    <definedName name="_____DAT20">'[3]FAMULA'!#REF!</definedName>
    <definedName name="_____DAT21" localSheetId="2">'[3]FAMULA'!#REF!</definedName>
    <definedName name="_____DAT21">'[3]FAMULA'!#REF!</definedName>
    <definedName name="_____DAT22" localSheetId="2">'[3]FAMULA'!#REF!</definedName>
    <definedName name="_____DAT22">'[3]FAMULA'!#REF!</definedName>
    <definedName name="_____DAT23" localSheetId="2">'[3]FAMULA'!#REF!</definedName>
    <definedName name="_____DAT23">'[3]FAMULA'!#REF!</definedName>
    <definedName name="_____DAT24" localSheetId="2">'[3]FAMULA'!#REF!</definedName>
    <definedName name="_____DAT24">'[3]FAMULA'!#REF!</definedName>
    <definedName name="_____DAT25" localSheetId="2">'[3]FAMULA'!#REF!</definedName>
    <definedName name="_____DAT25">'[3]FAMULA'!#REF!</definedName>
    <definedName name="_____DAT26" localSheetId="2">'[3]FAMULA'!#REF!</definedName>
    <definedName name="_____DAT26">'[3]FAMULA'!#REF!</definedName>
    <definedName name="_____DAT27" localSheetId="0">#REF!</definedName>
    <definedName name="_____DAT27" localSheetId="2">#REF!</definedName>
    <definedName name="_____DAT27">#REF!</definedName>
    <definedName name="_____DAT28" localSheetId="0">#REF!</definedName>
    <definedName name="_____DAT28" localSheetId="2">#REF!</definedName>
    <definedName name="_____DAT28">#REF!</definedName>
    <definedName name="_____DAT3" localSheetId="0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III130101" localSheetId="2">#REF!</definedName>
    <definedName name="_____III130101">#REF!</definedName>
    <definedName name="_____III130104" localSheetId="2">#REF!</definedName>
    <definedName name="_____III130104">#REF!</definedName>
    <definedName name="_____III130105" localSheetId="2">#REF!</definedName>
    <definedName name="_____III130105">#REF!</definedName>
    <definedName name="_____III130106" localSheetId="2">#REF!</definedName>
    <definedName name="_____III130106">#REF!</definedName>
    <definedName name="_____III130107" localSheetId="2">#REF!</definedName>
    <definedName name="_____III130107">#REF!</definedName>
    <definedName name="_____III130108" localSheetId="2">#REF!</definedName>
    <definedName name="_____III130108">#REF!</definedName>
    <definedName name="_____III130109" localSheetId="2">#REF!</definedName>
    <definedName name="_____III130109">#REF!</definedName>
    <definedName name="_____III130110" localSheetId="2">#REF!</definedName>
    <definedName name="_____III130110">#REF!</definedName>
    <definedName name="_____mo1" localSheetId="2">#REF!</definedName>
    <definedName name="_____mo1">#REF!</definedName>
    <definedName name="_____new1" localSheetId="2">'[4]AEM modello'!#REF!</definedName>
    <definedName name="_____new1">'[4]AEM modello'!#REF!</definedName>
    <definedName name="_____RF1996" localSheetId="0">#REF!</definedName>
    <definedName name="_____RF1996" localSheetId="2">#REF!</definedName>
    <definedName name="_____RF1996">#REF!</definedName>
    <definedName name="_____RF1998" localSheetId="0">#REF!</definedName>
    <definedName name="_____RF1998" localSheetId="2">#REF!</definedName>
    <definedName name="_____RF1998">#REF!</definedName>
    <definedName name="_____RF1999" localSheetId="0">#REF!</definedName>
    <definedName name="_____RF1999" localSheetId="2">#REF!</definedName>
    <definedName name="_____RF1999">#REF!</definedName>
    <definedName name="_____RF2000" localSheetId="2">#REF!</definedName>
    <definedName name="_____RF2000">#REF!</definedName>
    <definedName name="_____RF2001" localSheetId="2">#REF!</definedName>
    <definedName name="_____RF2001">#REF!</definedName>
    <definedName name="_____SP1996" localSheetId="2">#REF!</definedName>
    <definedName name="_____SP1996">#REF!</definedName>
    <definedName name="_____SP1998" localSheetId="2">#REF!</definedName>
    <definedName name="_____SP1998">#REF!</definedName>
    <definedName name="_____SP1999" localSheetId="2">#REF!</definedName>
    <definedName name="_____SP1999">#REF!</definedName>
    <definedName name="_____SP2000" localSheetId="2">#REF!</definedName>
    <definedName name="_____SP2000">#REF!</definedName>
    <definedName name="_____SP2001" localSheetId="2">#REF!</definedName>
    <definedName name="_____SP2001">#REF!</definedName>
    <definedName name="_____ss1" localSheetId="0">{#N/A,#N/A,FALSE,"P&amp;L-BS-CF"}</definedName>
    <definedName name="_____ss1">{#N/A,#N/A,FALSE,"P&amp;L-BS-CF"}</definedName>
    <definedName name="_____ST1" localSheetId="0">#REF!</definedName>
    <definedName name="_____ST1" localSheetId="2">#REF!</definedName>
    <definedName name="_____ST1">#REF!</definedName>
    <definedName name="_____ST2" localSheetId="0">#REF!</definedName>
    <definedName name="_____ST2" localSheetId="2">#REF!</definedName>
    <definedName name="_____ST2">#REF!</definedName>
    <definedName name="_____ST3" localSheetId="0">#REF!</definedName>
    <definedName name="_____ST3" localSheetId="2">#REF!</definedName>
    <definedName name="_____ST3">#REF!</definedName>
    <definedName name="____ATO9" localSheetId="2">#REF!</definedName>
    <definedName name="____ATO9">#REF!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'[3]FAMULA'!#REF!</definedName>
    <definedName name="____DAT18">'[3]FAMULA'!#REF!</definedName>
    <definedName name="____DAT19" localSheetId="2">'[3]FAMULA'!#REF!</definedName>
    <definedName name="____DAT19">'[3]FAMULA'!#REF!</definedName>
    <definedName name="____DAT2" localSheetId="0">#REF!</definedName>
    <definedName name="____DAT2" localSheetId="2">#REF!</definedName>
    <definedName name="____DAT2">#REF!</definedName>
    <definedName name="____DAT20" localSheetId="0">'[3]FAMULA'!#REF!</definedName>
    <definedName name="____DAT20" localSheetId="2">'[3]FAMULA'!#REF!</definedName>
    <definedName name="____DAT20">'[3]FAMULA'!#REF!</definedName>
    <definedName name="____DAT21" localSheetId="2">'[3]FAMULA'!#REF!</definedName>
    <definedName name="____DAT21">'[3]FAMULA'!#REF!</definedName>
    <definedName name="____DAT22" localSheetId="2">'[3]FAMULA'!#REF!</definedName>
    <definedName name="____DAT22">'[3]FAMULA'!#REF!</definedName>
    <definedName name="____DAT23" localSheetId="2">'[3]FAMULA'!#REF!</definedName>
    <definedName name="____DAT23">'[3]FAMULA'!#REF!</definedName>
    <definedName name="____DAT24" localSheetId="2">'[3]FAMULA'!#REF!</definedName>
    <definedName name="____DAT24">'[3]FAMULA'!#REF!</definedName>
    <definedName name="____DAT25" localSheetId="2">'[3]FAMULA'!#REF!</definedName>
    <definedName name="____DAT25">'[3]FAMULA'!#REF!</definedName>
    <definedName name="____DAT26" localSheetId="2">'[3]FAMULA'!#REF!</definedName>
    <definedName name="____DAT26">'[3]FAMULA'!#REF!</definedName>
    <definedName name="____DAT27" localSheetId="0">#REF!</definedName>
    <definedName name="____DAT27" localSheetId="2">#REF!</definedName>
    <definedName name="____DAT27">#REF!</definedName>
    <definedName name="____DAT28" localSheetId="0">#REF!</definedName>
    <definedName name="____DAT28" localSheetId="2">#REF!</definedName>
    <definedName name="____DAT28">#REF!</definedName>
    <definedName name="____DAT3" localSheetId="0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III130101" localSheetId="2">#REF!</definedName>
    <definedName name="____III130101">#REF!</definedName>
    <definedName name="____III130104" localSheetId="2">#REF!</definedName>
    <definedName name="____III130104">#REF!</definedName>
    <definedName name="____III130105" localSheetId="2">#REF!</definedName>
    <definedName name="____III130105">#REF!</definedName>
    <definedName name="____III130106" localSheetId="2">#REF!</definedName>
    <definedName name="____III130106">#REF!</definedName>
    <definedName name="____III130107" localSheetId="2">#REF!</definedName>
    <definedName name="____III130107">#REF!</definedName>
    <definedName name="____III130108" localSheetId="2">#REF!</definedName>
    <definedName name="____III130108">#REF!</definedName>
    <definedName name="____III130109" localSheetId="2">#REF!</definedName>
    <definedName name="____III130109">#REF!</definedName>
    <definedName name="____III130110" localSheetId="2">#REF!</definedName>
    <definedName name="____III130110">#REF!</definedName>
    <definedName name="____mo1" localSheetId="2">#REF!</definedName>
    <definedName name="____mo1">#REF!</definedName>
    <definedName name="____new1" localSheetId="2">'[4]AEM modello'!#REF!</definedName>
    <definedName name="____new1">'[4]AEM modello'!#REF!</definedName>
    <definedName name="____RF1996" localSheetId="0">#REF!</definedName>
    <definedName name="____RF1996" localSheetId="2">#REF!</definedName>
    <definedName name="____RF1996">#REF!</definedName>
    <definedName name="____RF1998" localSheetId="0">#REF!</definedName>
    <definedName name="____RF1998" localSheetId="2">#REF!</definedName>
    <definedName name="____RF1998">#REF!</definedName>
    <definedName name="____RF1999" localSheetId="0">#REF!</definedName>
    <definedName name="____RF1999" localSheetId="2">#REF!</definedName>
    <definedName name="____RF1999">#REF!</definedName>
    <definedName name="____RF2000" localSheetId="2">#REF!</definedName>
    <definedName name="____RF2000">#REF!</definedName>
    <definedName name="____RF2001" localSheetId="2">#REF!</definedName>
    <definedName name="____RF2001">#REF!</definedName>
    <definedName name="____SP1996" localSheetId="2">#REF!</definedName>
    <definedName name="____SP1996">#REF!</definedName>
    <definedName name="____SP1998" localSheetId="2">#REF!</definedName>
    <definedName name="____SP1998">#REF!</definedName>
    <definedName name="____SP1999" localSheetId="2">#REF!</definedName>
    <definedName name="____SP1999">#REF!</definedName>
    <definedName name="____SP2000" localSheetId="2">#REF!</definedName>
    <definedName name="____SP2000">#REF!</definedName>
    <definedName name="____SP2001" localSheetId="2">#REF!</definedName>
    <definedName name="____SP2001">#REF!</definedName>
    <definedName name="____ss1" localSheetId="0">{#N/A,#N/A,FALSE,"P&amp;L-BS-CF"}</definedName>
    <definedName name="____ss1">{#N/A,#N/A,FALSE,"P&amp;L-BS-CF"}</definedName>
    <definedName name="____ST1" localSheetId="0">#REF!</definedName>
    <definedName name="____ST1" localSheetId="2">#REF!</definedName>
    <definedName name="____ST1">#REF!</definedName>
    <definedName name="____ST2" localSheetId="0">#REF!</definedName>
    <definedName name="____ST2" localSheetId="2">#REF!</definedName>
    <definedName name="____ST2">#REF!</definedName>
    <definedName name="____ST3" localSheetId="0">#REF!</definedName>
    <definedName name="____ST3" localSheetId="2">#REF!</definedName>
    <definedName name="____ST3">#REF!</definedName>
    <definedName name="___ATO9" localSheetId="2">#REF!</definedName>
    <definedName name="___ATO9">#REF!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'[3]FAMULA'!#REF!</definedName>
    <definedName name="___DAT18">'[3]FAMULA'!#REF!</definedName>
    <definedName name="___DAT19" localSheetId="2">'[3]FAMULA'!#REF!</definedName>
    <definedName name="___DAT19">'[3]FAMULA'!#REF!</definedName>
    <definedName name="___DAT2" localSheetId="0">#REF!</definedName>
    <definedName name="___DAT2" localSheetId="2">#REF!</definedName>
    <definedName name="___DAT2">#REF!</definedName>
    <definedName name="___DAT20" localSheetId="0">'[3]FAMULA'!#REF!</definedName>
    <definedName name="___DAT20" localSheetId="2">'[3]FAMULA'!#REF!</definedName>
    <definedName name="___DAT20">'[3]FAMULA'!#REF!</definedName>
    <definedName name="___DAT21" localSheetId="2">'[3]FAMULA'!#REF!</definedName>
    <definedName name="___DAT21">'[3]FAMULA'!#REF!</definedName>
    <definedName name="___DAT22" localSheetId="2">'[3]FAMULA'!#REF!</definedName>
    <definedName name="___DAT22">'[3]FAMULA'!#REF!</definedName>
    <definedName name="___DAT23" localSheetId="2">'[3]FAMULA'!#REF!</definedName>
    <definedName name="___DAT23">'[3]FAMULA'!#REF!</definedName>
    <definedName name="___DAT24" localSheetId="2">'[3]FAMULA'!#REF!</definedName>
    <definedName name="___DAT24">'[3]FAMULA'!#REF!</definedName>
    <definedName name="___DAT25" localSheetId="2">'[3]FAMULA'!#REF!</definedName>
    <definedName name="___DAT25">'[3]FAMULA'!#REF!</definedName>
    <definedName name="___DAT26" localSheetId="2">'[3]FAMULA'!#REF!</definedName>
    <definedName name="___DAT26">'[3]FAMULA'!#REF!</definedName>
    <definedName name="___DAT27" localSheetId="0">#REF!</definedName>
    <definedName name="___DAT27" localSheetId="2">#REF!</definedName>
    <definedName name="___DAT27">#REF!</definedName>
    <definedName name="___DAT28" localSheetId="0">#REF!</definedName>
    <definedName name="___DAT28" localSheetId="2">#REF!</definedName>
    <definedName name="___DAT28">#REF!</definedName>
    <definedName name="___DAT3" localSheetId="0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III130101" localSheetId="2">#REF!</definedName>
    <definedName name="___III130101">#REF!</definedName>
    <definedName name="___III130104" localSheetId="2">#REF!</definedName>
    <definedName name="___III130104">#REF!</definedName>
    <definedName name="___III130105" localSheetId="2">#REF!</definedName>
    <definedName name="___III130105">#REF!</definedName>
    <definedName name="___III130106" localSheetId="2">#REF!</definedName>
    <definedName name="___III130106">#REF!</definedName>
    <definedName name="___III130107" localSheetId="2">#REF!</definedName>
    <definedName name="___III130107">#REF!</definedName>
    <definedName name="___III130108" localSheetId="2">#REF!</definedName>
    <definedName name="___III130108">#REF!</definedName>
    <definedName name="___III130109" localSheetId="2">#REF!</definedName>
    <definedName name="___III130109">#REF!</definedName>
    <definedName name="___III130110" localSheetId="2">#REF!</definedName>
    <definedName name="___III130110">#REF!</definedName>
    <definedName name="___mds_first_cell___" localSheetId="2">#REF!</definedName>
    <definedName name="___mds_first_cell___">#REF!</definedName>
    <definedName name="___mds_view_data___" localSheetId="2">#REF!</definedName>
    <definedName name="___mds_view_data___">#REF!</definedName>
    <definedName name="___mo1" localSheetId="2">#REF!</definedName>
    <definedName name="___mo1">#REF!</definedName>
    <definedName name="___new1" localSheetId="2">'[4]AEM modello'!#REF!</definedName>
    <definedName name="___new1">'[4]AEM modello'!#REF!</definedName>
    <definedName name="___RF1996" localSheetId="0">#REF!</definedName>
    <definedName name="___RF1996" localSheetId="2">#REF!</definedName>
    <definedName name="___RF1996">#REF!</definedName>
    <definedName name="___RF1998" localSheetId="0">#REF!</definedName>
    <definedName name="___RF1998" localSheetId="2">#REF!</definedName>
    <definedName name="___RF1998">#REF!</definedName>
    <definedName name="___RF1999" localSheetId="0">#REF!</definedName>
    <definedName name="___RF1999" localSheetId="2">#REF!</definedName>
    <definedName name="___RF1999">#REF!</definedName>
    <definedName name="___RF2000" localSheetId="2">#REF!</definedName>
    <definedName name="___RF2000">#REF!</definedName>
    <definedName name="___RF2001" localSheetId="2">#REF!</definedName>
    <definedName name="___RF2001">#REF!</definedName>
    <definedName name="___SP1996" localSheetId="2">#REF!</definedName>
    <definedName name="___SP1996">#REF!</definedName>
    <definedName name="___SP1998" localSheetId="2">#REF!</definedName>
    <definedName name="___SP1998">#REF!</definedName>
    <definedName name="___SP1999" localSheetId="2">#REF!</definedName>
    <definedName name="___SP1999">#REF!</definedName>
    <definedName name="___SP2000" localSheetId="2">#REF!</definedName>
    <definedName name="___SP2000">#REF!</definedName>
    <definedName name="___SP2001" localSheetId="2">#REF!</definedName>
    <definedName name="___SP2001">#REF!</definedName>
    <definedName name="___ss1" localSheetId="0">{#N/A,#N/A,FALSE,"P&amp;L-BS-CF"}</definedName>
    <definedName name="___ss1">{#N/A,#N/A,FALSE,"P&amp;L-BS-CF"}</definedName>
    <definedName name="___ST1" localSheetId="0">#REF!</definedName>
    <definedName name="___ST1" localSheetId="2">#REF!</definedName>
    <definedName name="___ST1">#REF!</definedName>
    <definedName name="___ST2" localSheetId="0">#REF!</definedName>
    <definedName name="___ST2" localSheetId="2">#REF!</definedName>
    <definedName name="___ST2">#REF!</definedName>
    <definedName name="___ST3" localSheetId="0">#REF!</definedName>
    <definedName name="___ST3" localSheetId="2">#REF!</definedName>
    <definedName name="___ST3">#REF!</definedName>
    <definedName name="__a1" localSheetId="0">{#N/A,#N/A,FALSE,"P&amp;L-BS-CF"}</definedName>
    <definedName name="__a1">{#N/A,#N/A,FALSE,"P&amp;L-BS-CF"}</definedName>
    <definedName name="__a10" localSheetId="0">{#N/A,#N/A,FALSE,"Aging Summary";#N/A,#N/A,FALSE,"Ratio Analysis";#N/A,#N/A,FALSE,"Test 120 Day Accts";#N/A,#N/A,FALSE,"Tickmarks"}</definedName>
    <definedName name="__a10">{#N/A,#N/A,FALSE,"Aging Summary";#N/A,#N/A,FALSE,"Ratio Analysis";#N/A,#N/A,FALSE,"Test 120 Day Accts";#N/A,#N/A,FALSE,"Tickmarks"}</definedName>
    <definedName name="__Anonymous_Sheet_DB__1" localSheetId="0">#REF!</definedName>
    <definedName name="__Anonymous_Sheet_DB__1" localSheetId="2">#REF!</definedName>
    <definedName name="__Anonymous_Sheet_DB__1">#REF!</definedName>
    <definedName name="__Anonymous_Sheet_DB__1_1" localSheetId="0">#REF!</definedName>
    <definedName name="__Anonymous_Sheet_DB__1_1" localSheetId="2">#REF!</definedName>
    <definedName name="__Anonymous_Sheet_DB__1_1">#REF!</definedName>
    <definedName name="__Anonymous_Sheet_DB__1_2" localSheetId="0">#REF!</definedName>
    <definedName name="__Anonymous_Sheet_DB__1_2" localSheetId="2">#REF!</definedName>
    <definedName name="__Anonymous_Sheet_DB__1_2">#REF!</definedName>
    <definedName name="__Anonymous_Sheet_DB__1_3" localSheetId="2">#REF!</definedName>
    <definedName name="__Anonymous_Sheet_DB__1_3">#REF!</definedName>
    <definedName name="__Anonymous_Sheet_DB__1_4" localSheetId="2">#REF!</definedName>
    <definedName name="__Anonymous_Sheet_DB__1_4">#REF!</definedName>
    <definedName name="__Anonymous_Sheet_DB__1_5" localSheetId="2">#REF!</definedName>
    <definedName name="__Anonymous_Sheet_DB__1_5">#REF!</definedName>
    <definedName name="__Anonymous_Sheet_DB__1_6" localSheetId="2">#REF!</definedName>
    <definedName name="__Anonymous_Sheet_DB__1_6">#REF!</definedName>
    <definedName name="__Anonymous_Sheet_DB__2" localSheetId="2">#REF!</definedName>
    <definedName name="__Anonymous_Sheet_DB__2">#REF!</definedName>
    <definedName name="__Anonymous_Sheet_DB__3" localSheetId="2">#REF!</definedName>
    <definedName name="__Anonymous_Sheet_DB__3">#REF!</definedName>
    <definedName name="__Anonymous_Sheet_DB__4" localSheetId="2">#REF!</definedName>
    <definedName name="__Anonymous_Sheet_DB__4">#REF!</definedName>
    <definedName name="__Anonymous_Sheet_DB__5" localSheetId="2">#REF!</definedName>
    <definedName name="__Anonymous_Sheet_DB__5">#REF!</definedName>
    <definedName name="__Anonymous_Sheet_DB__6" localSheetId="2">#REF!</definedName>
    <definedName name="__Anonymous_Sheet_DB__6">#REF!</definedName>
    <definedName name="__ATO9" localSheetId="2">#REF!</definedName>
    <definedName name="__ATO9">#REF!</definedName>
    <definedName name="__bio245">'[7]DIV_VENDITE_12'!$BB$278</definedName>
    <definedName name="__DAT1" localSheetId="0">#REF!</definedName>
    <definedName name="__DAT1" localSheetId="2">#REF!</definedName>
    <definedName name="__DAT1">#REF!</definedName>
    <definedName name="__DAT10" localSheetId="0">#REF!</definedName>
    <definedName name="__DAT10" localSheetId="2">#REF!</definedName>
    <definedName name="__DAT10">#REF!</definedName>
    <definedName name="__DAT11" localSheetId="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'[8]FAMULA'!#REF!</definedName>
    <definedName name="__DAT18">'[8]FAMULA'!#REF!</definedName>
    <definedName name="__DAT19" localSheetId="2">'[8]FAMULA'!#REF!</definedName>
    <definedName name="__DAT19">'[8]FAMULA'!#REF!</definedName>
    <definedName name="__DAT2" localSheetId="0">#REF!</definedName>
    <definedName name="__DAT2" localSheetId="2">#REF!</definedName>
    <definedName name="__DAT2">#REF!</definedName>
    <definedName name="__DAT20" localSheetId="0">'[8]FAMULA'!#REF!</definedName>
    <definedName name="__DAT20" localSheetId="2">'[8]FAMULA'!#REF!</definedName>
    <definedName name="__DAT20">'[8]FAMULA'!#REF!</definedName>
    <definedName name="__DAT21" localSheetId="2">'[8]FAMULA'!#REF!</definedName>
    <definedName name="__DAT21">'[8]FAMULA'!#REF!</definedName>
    <definedName name="__DAT22" localSheetId="2">'[8]FAMULA'!#REF!</definedName>
    <definedName name="__DAT22">'[8]FAMULA'!#REF!</definedName>
    <definedName name="__DAT23" localSheetId="2">'[8]FAMULA'!#REF!</definedName>
    <definedName name="__DAT23">'[8]FAMULA'!#REF!</definedName>
    <definedName name="__DAT24" localSheetId="2">'[8]FAMULA'!#REF!</definedName>
    <definedName name="__DAT24">'[8]FAMULA'!#REF!</definedName>
    <definedName name="__DAT25" localSheetId="2">'[8]FAMULA'!#REF!</definedName>
    <definedName name="__DAT25">'[8]FAMULA'!#REF!</definedName>
    <definedName name="__DAT26" localSheetId="2">'[8]FAMULA'!#REF!</definedName>
    <definedName name="__DAT26">'[8]FAMULA'!#REF!</definedName>
    <definedName name="__DAT27" localSheetId="0">#REF!</definedName>
    <definedName name="__DAT27" localSheetId="2">#REF!</definedName>
    <definedName name="__DAT27">#REF!</definedName>
    <definedName name="__DAT28" localSheetId="0">#REF!</definedName>
    <definedName name="__DAT28" localSheetId="2">#REF!</definedName>
    <definedName name="__DAT28">#REF!</definedName>
    <definedName name="__DAT3" localSheetId="0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III130101" localSheetId="2">#REF!</definedName>
    <definedName name="__III130101">#REF!</definedName>
    <definedName name="__III130104" localSheetId="2">#REF!</definedName>
    <definedName name="__III130104">#REF!</definedName>
    <definedName name="__III130105" localSheetId="2">#REF!</definedName>
    <definedName name="__III130105">#REF!</definedName>
    <definedName name="__III130106" localSheetId="2">#REF!</definedName>
    <definedName name="__III130106">#REF!</definedName>
    <definedName name="__III130107" localSheetId="2">#REF!</definedName>
    <definedName name="__III130107">#REF!</definedName>
    <definedName name="__III130108" localSheetId="2">#REF!</definedName>
    <definedName name="__III130108">#REF!</definedName>
    <definedName name="__III130109" localSheetId="2">#REF!</definedName>
    <definedName name="__III130109">#REF!</definedName>
    <definedName name="__III130110" localSheetId="2">#REF!</definedName>
    <definedName name="__III130110">#REF!</definedName>
    <definedName name="__mo1" localSheetId="2">#REF!</definedName>
    <definedName name="__mo1">#REF!</definedName>
    <definedName name="__new1" localSheetId="2">'[4]AEM modello'!#REF!</definedName>
    <definedName name="__new1">'[4]AEM modello'!#REF!</definedName>
    <definedName name="__RF1996" localSheetId="0">#REF!</definedName>
    <definedName name="__RF1996" localSheetId="2">#REF!</definedName>
    <definedName name="__RF1996">#REF!</definedName>
    <definedName name="__RF1998" localSheetId="0">#REF!</definedName>
    <definedName name="__RF1998" localSheetId="2">#REF!</definedName>
    <definedName name="__RF1998">#REF!</definedName>
    <definedName name="__RF1999" localSheetId="0">#REF!</definedName>
    <definedName name="__RF1999" localSheetId="2">#REF!</definedName>
    <definedName name="__RF1999">#REF!</definedName>
    <definedName name="__RF2000" localSheetId="2">#REF!</definedName>
    <definedName name="__RF2000">#REF!</definedName>
    <definedName name="__RF2001" localSheetId="2">#REF!</definedName>
    <definedName name="__RF2001">#REF!</definedName>
    <definedName name="__SP1996" localSheetId="2">#REF!</definedName>
    <definedName name="__SP1996">#REF!</definedName>
    <definedName name="__SP1998" localSheetId="2">#REF!</definedName>
    <definedName name="__SP1998">#REF!</definedName>
    <definedName name="__SP1999" localSheetId="2">#REF!</definedName>
    <definedName name="__SP1999">#REF!</definedName>
    <definedName name="__SP2000" localSheetId="2">#REF!</definedName>
    <definedName name="__SP2000">#REF!</definedName>
    <definedName name="__SP2001" localSheetId="2">#REF!</definedName>
    <definedName name="__SP2001">#REF!</definedName>
    <definedName name="__ss1" localSheetId="0">{#N/A,#N/A,FALSE,"P&amp;L-BS-CF"}</definedName>
    <definedName name="__ss1">{#N/A,#N/A,FALSE,"P&amp;L-BS-CF"}</definedName>
    <definedName name="__ST1" localSheetId="0">#REF!</definedName>
    <definedName name="__ST1" localSheetId="2">#REF!</definedName>
    <definedName name="__ST1">#REF!</definedName>
    <definedName name="__ST2" localSheetId="0">#REF!</definedName>
    <definedName name="__ST2" localSheetId="2">#REF!</definedName>
    <definedName name="__ST2">#REF!</definedName>
    <definedName name="__ST3" localSheetId="0">#REF!</definedName>
    <definedName name="__ST3" localSheetId="2">#REF!</definedName>
    <definedName name="__ST3">#REF!</definedName>
    <definedName name="__xlnm.Criteria" localSheetId="2">#REF!</definedName>
    <definedName name="__xlnm.Criteria">#REF!</definedName>
    <definedName name="__xlnm.Database">"#REF!"</definedName>
    <definedName name="__xlnm.Extract" localSheetId="0">#REF!</definedName>
    <definedName name="__xlnm.Extract" localSheetId="2">#REF!</definedName>
    <definedName name="__xlnm.Extract">#REF!</definedName>
    <definedName name="__xlnm.Print_Area">"#N/A"</definedName>
    <definedName name="_1__123Graph_AGRAFICO_7" localSheetId="0">#REF!</definedName>
    <definedName name="_1__123Graph_AGRAFICO_7" localSheetId="2">#REF!</definedName>
    <definedName name="_1__123Graph_AGRAFICO_7">#REF!</definedName>
    <definedName name="_2__123Graph_CGRAFICO_7" localSheetId="0">#REF!</definedName>
    <definedName name="_2__123Graph_CGRAFICO_7" localSheetId="2">#REF!</definedName>
    <definedName name="_2__123Graph_CGRAFICO_7">#REF!</definedName>
    <definedName name="_3" localSheetId="0">'[9]RICLASSICATO con valute'!#REF!</definedName>
    <definedName name="_3" localSheetId="2">'[9]RICLASSICATO con valute'!#REF!</definedName>
    <definedName name="_3">'[9]RICLASSICATO con valute'!#REF!</definedName>
    <definedName name="_3__123Graph_XGRAFICO_7" localSheetId="0">#REF!</definedName>
    <definedName name="_3__123Graph_XGRAFICO_7" localSheetId="2">#REF!</definedName>
    <definedName name="_3__123Graph_XGRAFICO_7">#REF!</definedName>
    <definedName name="_a1" localSheetId="0">{#N/A,#N/A,FALSE,"P&amp;L-BS-CF"}</definedName>
    <definedName name="_a1">{#N/A,#N/A,FALSE,"P&amp;L-BS-CF"}</definedName>
    <definedName name="_a10" localSheetId="0">{#N/A,#N/A,FALSE,"Aging Summary";#N/A,#N/A,FALSE,"Ratio Analysis";#N/A,#N/A,FALSE,"Test 120 Day Accts";#N/A,#N/A,FALSE,"Tickmarks"}</definedName>
    <definedName name="_a10">{#N/A,#N/A,FALSE,"Aging Summary";#N/A,#N/A,FALSE,"Ratio Analysis";#N/A,#N/A,FALSE,"Test 120 Day Accts";#N/A,#N/A,FALSE,"Tickmarks"}</definedName>
    <definedName name="_ATO9" localSheetId="0">#REF!</definedName>
    <definedName name="_ATO9" localSheetId="2">#REF!</definedName>
    <definedName name="_ATO9">#REF!</definedName>
    <definedName name="_bio245">'[10]DIV_VENDITE_12'!$BB$278</definedName>
    <definedName name="_cic2" localSheetId="0">#REF!</definedName>
    <definedName name="_cic2" localSheetId="2">#REF!</definedName>
    <definedName name="_cic2">#REF!</definedName>
    <definedName name="_cic3" localSheetId="0">#REF!</definedName>
    <definedName name="_cic3" localSheetId="2">#REF!</definedName>
    <definedName name="_cic3">#REF!</definedName>
    <definedName name="_cic4" localSheetId="0">#REF!</definedName>
    <definedName name="_cic4" localSheetId="2">#REF!</definedName>
    <definedName name="_cic4">#REF!</definedName>
    <definedName name="_d" localSheetId="2">#REF!</definedName>
    <definedName name="_d">#REF!</definedName>
    <definedName name="_DAT1" localSheetId="2">'[2]db ISU'!#REF!</definedName>
    <definedName name="_DAT1">'[2]db ISU'!#REF!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'[3]FAMULA'!#REF!</definedName>
    <definedName name="_DAT18">'[3]FAMULA'!#REF!</definedName>
    <definedName name="_DAT19" localSheetId="2">'[3]FAMULA'!#REF!</definedName>
    <definedName name="_DAT19">'[3]FAMULA'!#REF!</definedName>
    <definedName name="_DAT2" localSheetId="2">'[2]db ISU'!#REF!</definedName>
    <definedName name="_DAT2">'[2]db ISU'!#REF!</definedName>
    <definedName name="_DAT20" localSheetId="2">'[3]FAMULA'!#REF!</definedName>
    <definedName name="_DAT20">'[3]FAMULA'!#REF!</definedName>
    <definedName name="_DAT21" localSheetId="2">'[3]FAMULA'!#REF!</definedName>
    <definedName name="_DAT21">'[3]FAMULA'!#REF!</definedName>
    <definedName name="_DAT22" localSheetId="2">'[3]FAMULA'!#REF!</definedName>
    <definedName name="_DAT22">'[3]FAMULA'!#REF!</definedName>
    <definedName name="_DAT23" localSheetId="2">'[3]FAMULA'!#REF!</definedName>
    <definedName name="_DAT23">'[3]FAMULA'!#REF!</definedName>
    <definedName name="_DAT24" localSheetId="2">'[3]FAMULA'!#REF!</definedName>
    <definedName name="_DAT24">'[3]FAMULA'!#REF!</definedName>
    <definedName name="_DAT25" localSheetId="2">'[3]FAMULA'!#REF!</definedName>
    <definedName name="_DAT25">'[3]FAMULA'!#REF!</definedName>
    <definedName name="_DAT26" localSheetId="2">'[3]FAMULA'!#REF!</definedName>
    <definedName name="_DAT26">'[3]FAMULA'!#REF!</definedName>
    <definedName name="_DAT27" localSheetId="0">#REF!</definedName>
    <definedName name="_DAT27" localSheetId="2">#REF!</definedName>
    <definedName name="_DAT27">#REF!</definedName>
    <definedName name="_DAT28" localSheetId="0">#REF!</definedName>
    <definedName name="_DAT28" localSheetId="2">#REF!</definedName>
    <definedName name="_DAT28">#REF!</definedName>
    <definedName name="_DAT3" localSheetId="0">'[2]db ISU'!#REF!</definedName>
    <definedName name="_DAT3" localSheetId="2">'[2]db ISU'!#REF!</definedName>
    <definedName name="_DAT3">'[2]db ISU'!#REF!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67" localSheetId="2">#REF!</definedName>
    <definedName name="_dat67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e" localSheetId="2">#REF!</definedName>
    <definedName name="_e">#REF!</definedName>
    <definedName name="_f" localSheetId="2">#REF!</definedName>
    <definedName name="_f">#REF!</definedName>
    <definedName name="_xlnm._FilterDatabase" localSheetId="2" hidden="1">'Investimenti 2019_2022'!$A$7:$N$234</definedName>
    <definedName name="_i" localSheetId="0">#REF!</definedName>
    <definedName name="_i" localSheetId="2">#REF!</definedName>
    <definedName name="_i">#REF!</definedName>
    <definedName name="_III130101" localSheetId="2">#REF!</definedName>
    <definedName name="_III130101">#REF!</definedName>
    <definedName name="_III130104" localSheetId="2">#REF!</definedName>
    <definedName name="_III130104">#REF!</definedName>
    <definedName name="_III130105" localSheetId="2">#REF!</definedName>
    <definedName name="_III130105">#REF!</definedName>
    <definedName name="_III130106" localSheetId="2">#REF!</definedName>
    <definedName name="_III130106">#REF!</definedName>
    <definedName name="_III130107" localSheetId="2">#REF!</definedName>
    <definedName name="_III130107">#REF!</definedName>
    <definedName name="_III130108" localSheetId="2">#REF!</definedName>
    <definedName name="_III130108">#REF!</definedName>
    <definedName name="_III130109" localSheetId="2">#REF!</definedName>
    <definedName name="_III130109">#REF!</definedName>
    <definedName name="_III130110" localSheetId="2">#REF!</definedName>
    <definedName name="_III130110">#REF!</definedName>
    <definedName name="_m" localSheetId="2">#REF!</definedName>
    <definedName name="_m">#REF!</definedName>
    <definedName name="_max2" localSheetId="2">#REF!</definedName>
    <definedName name="_max2">#REF!</definedName>
    <definedName name="_mo1" localSheetId="2">#REF!</definedName>
    <definedName name="_mo1">#REF!</definedName>
    <definedName name="_n" localSheetId="2">#REF!</definedName>
    <definedName name="_n">#REF!</definedName>
    <definedName name="_new1" localSheetId="2">'[4]AEM modello'!#REF!</definedName>
    <definedName name="_new1">'[4]AEM modello'!#REF!</definedName>
    <definedName name="_p" localSheetId="0">#REF!</definedName>
    <definedName name="_p" localSheetId="2">#REF!</definedName>
    <definedName name="_p">#REF!</definedName>
    <definedName name="_q" localSheetId="0">#REF!</definedName>
    <definedName name="_q" localSheetId="2">#REF!</definedName>
    <definedName name="_q">#REF!</definedName>
    <definedName name="_r" localSheetId="0">#REF!</definedName>
    <definedName name="_r" localSheetId="2">#REF!</definedName>
    <definedName name="_r">#REF!</definedName>
    <definedName name="_RF1996" localSheetId="2">#REF!</definedName>
    <definedName name="_RF1996">#REF!</definedName>
    <definedName name="_RF1998" localSheetId="2">#REF!</definedName>
    <definedName name="_RF1998">#REF!</definedName>
    <definedName name="_RF1999" localSheetId="2">#REF!</definedName>
    <definedName name="_RF1999">#REF!</definedName>
    <definedName name="_RF2000" localSheetId="2">#REF!</definedName>
    <definedName name="_RF2000">#REF!</definedName>
    <definedName name="_RF2001" localSheetId="2">#REF!</definedName>
    <definedName name="_RF2001">#REF!</definedName>
    <definedName name="_s" localSheetId="2">#REF!</definedName>
    <definedName name="_s">#REF!</definedName>
    <definedName name="_SP1996" localSheetId="2">#REF!</definedName>
    <definedName name="_SP1996">#REF!</definedName>
    <definedName name="_SP1998" localSheetId="2">#REF!</definedName>
    <definedName name="_SP1998">#REF!</definedName>
    <definedName name="_SP1999" localSheetId="2">#REF!</definedName>
    <definedName name="_SP1999">#REF!</definedName>
    <definedName name="_SP2000" localSheetId="2">#REF!</definedName>
    <definedName name="_SP2000">#REF!</definedName>
    <definedName name="_SP2001" localSheetId="2">#REF!</definedName>
    <definedName name="_SP2001">#REF!</definedName>
    <definedName name="_ss1" localSheetId="0">{#N/A,#N/A,FALSE,"P&amp;L-BS-CF"}</definedName>
    <definedName name="_ss1">{#N/A,#N/A,FALSE,"P&amp;L-BS-CF"}</definedName>
    <definedName name="_ST1" localSheetId="0">#REF!</definedName>
    <definedName name="_ST1" localSheetId="2">#REF!</definedName>
    <definedName name="_ST1">#REF!</definedName>
    <definedName name="_ST2" localSheetId="0">#REF!</definedName>
    <definedName name="_ST2" localSheetId="2">#REF!</definedName>
    <definedName name="_ST2">#REF!</definedName>
    <definedName name="_ST3" localSheetId="0">#REF!</definedName>
    <definedName name="_ST3" localSheetId="2">#REF!</definedName>
    <definedName name="_ST3">#REF!</definedName>
    <definedName name="_t" localSheetId="2">#REF!</definedName>
    <definedName name="_t">#REF!</definedName>
    <definedName name="_x" localSheetId="2">#REF!</definedName>
    <definedName name="_x">#REF!</definedName>
    <definedName name="A" localSheetId="2">#REF!</definedName>
    <definedName name="A">#REF!</definedName>
    <definedName name="A1ERICA" localSheetId="2">'[11]Foglio3'!#REF!</definedName>
    <definedName name="A1ERICA">'[11]Foglio3'!#REF!</definedName>
    <definedName name="aa" localSheetId="0">{"Area1",#N/A,TRUE,"Obiettivo";"Area2",#N/A,TRUE,"Dati per Direzione"}</definedName>
    <definedName name="aa">{"Area1",#N/A,TRUE,"Obiettivo";"Area2",#N/A,TRUE,"Dati per Direzione"}</definedName>
    <definedName name="ab" localSheetId="0">{#N/A,#N/A,FALSE,"P&amp;L-BS-CF"}</definedName>
    <definedName name="ab">{#N/A,#N/A,FALSE,"P&amp;L-BS-CF"}</definedName>
    <definedName name="Acqmagg" localSheetId="0">#REF!</definedName>
    <definedName name="Acqmagg" localSheetId="2">#REF!</definedName>
    <definedName name="Acqmagg">#REF!</definedName>
    <definedName name="Acqmin" localSheetId="0">#REF!</definedName>
    <definedName name="Acqmin" localSheetId="2">#REF!</definedName>
    <definedName name="Acqmin">#REF!</definedName>
    <definedName name="Acquisto_Servizi">OFFSET('[12]Acquisto_Servizi_ingrosso'!$A$5,1,0,COUNTA('[12]Acquisto_Servizi_ingrosso'!$A:$A)-1,43)</definedName>
    <definedName name="adsf" localSheetId="0">{"Area1",#N/A,TRUE,"Obiettivo";"Area2",#N/A,TRUE,"Dati per Direzione"}</definedName>
    <definedName name="adsf">{"Area1",#N/A,TRUE,"Obiettivo";"Area2",#N/A,TRUE,"Dati per Direzione"}</definedName>
    <definedName name="af_2011">'[12]Ammortamento_Finanziario'!$DR$4</definedName>
    <definedName name="af_2012">'[12]Ammortamento_Finanziario'!$EA$4</definedName>
    <definedName name="af_2013">'[12]Ammortamento_Finanziario'!$EH$4</definedName>
    <definedName name="af_2014">'[12]Ammortamento_Finanziario'!$EN$4</definedName>
    <definedName name="af_2015">'[12]Ammortamento_Finanziario'!$ES$4</definedName>
    <definedName name="af_2016">'[12]Ammortamento_Finanziario'!$EW$4</definedName>
    <definedName name="af_2017">'[12]Ammortamento_Finanziario'!$EZ$4</definedName>
    <definedName name="afdf" localSheetId="0">{#N/A,#N/A,FALSE,"P&amp;L-BS-CF"}</definedName>
    <definedName name="afdf">{#N/A,#N/A,FALSE,"P&amp;L-BS-CF"}</definedName>
    <definedName name="AFESTE">'[13]base dati'!$O$13:$O$24</definedName>
    <definedName name="All" localSheetId="0">{#N/A,#N/A,FALSE,"P&amp;L-BS-CF"}</definedName>
    <definedName name="All">{#N/A,#N/A,FALSE,"P&amp;L-BS-CF"}</definedName>
    <definedName name="All." localSheetId="0">{#N/A,#N/A,FALSE,"P&amp;L-BS-CF"}</definedName>
    <definedName name="All.">{#N/A,#N/A,FALSE,"P&amp;L-BS-CF"}</definedName>
    <definedName name="Altri_fondi" localSheetId="0">#REF!</definedName>
    <definedName name="Altri_fondi" localSheetId="2">#REF!</definedName>
    <definedName name="Altri_fondi">#REF!</definedName>
    <definedName name="ALTRO_2018">OFFSET('[12]PdI-cronoprogramma_gestionale'!$Q$4,0,0,COUNTA('[12]PdI-cronoprogramma_gestionale'!$AK:$AK)-1,1)</definedName>
    <definedName name="ALTRO_2019">OFFSET('[12]PdI-cronoprogramma_gestionale'!$Y$4,0,0,COUNTA('[12]PdI-cronoprogramma_gestionale'!$AK:$AK)-1,1)</definedName>
    <definedName name="Ambiti_Tariffari_Comuni">OFFSET('[12]Ambiti_Tariffari_Comuni'!$A$7,1,0,COUNTA('[12]Ambiti_Tariffari_Comuni'!$A:$A)-1,4)</definedName>
    <definedName name="Ambiti_Tariffari_Ricavi">OFFSET('[12]Ricavi_ambiti_tariffari'!$B$10,1,0,COUNTA('[12]Ricavi_ambiti_tariffari'!$D:$D),3)</definedName>
    <definedName name="AmbitiTariffariElenco">OFFSET('[12]Elenco_Ambiti_Tariffari'!$B$7,1,0,COUNTA('[12]Elenco_Ambiti_Tariffari'!$D:$D)-1,6)</definedName>
    <definedName name="AMMONTARI" localSheetId="0">#REF!</definedName>
    <definedName name="AMMONTARI" localSheetId="2">#REF!</definedName>
    <definedName name="AMMONTARI">#REF!</definedName>
    <definedName name="analisi" localSheetId="0">#REF!</definedName>
    <definedName name="analisi" localSheetId="2">#REF!</definedName>
    <definedName name="analisi">#REF!</definedName>
    <definedName name="Analisi_Racc." localSheetId="2">#REF!</definedName>
    <definedName name="Analisi_Racc.">#REF!</definedName>
    <definedName name="analisi1" localSheetId="2">'[14]Ramo_Nuova_Geovis'!#REF!</definedName>
    <definedName name="analisi1">'[14]Ramo_Nuova_Geovis'!#REF!</definedName>
    <definedName name="analisi2" localSheetId="2">'[14]Ramo_Nuova_Geovis'!#REF!</definedName>
    <definedName name="analisi2">'[14]Ramo_Nuova_Geovis'!#REF!</definedName>
    <definedName name="anni_new">'[12]TT_riepilogo_RAB'!$AX$6:$IT$6</definedName>
    <definedName name="ANNO" localSheetId="0">#REF!</definedName>
    <definedName name="ANNO" localSheetId="2">#REF!</definedName>
    <definedName name="ANNO">#REF!</definedName>
    <definedName name="ANNO_N">'[15]Bilancio'!$J$8</definedName>
    <definedName name="ANNO_N_1">'[15]Bilancio'!$L$8</definedName>
    <definedName name="Area_DB" localSheetId="0">#REF!</definedName>
    <definedName name="Area_DB" localSheetId="2">#REF!</definedName>
    <definedName name="Area_DB">#REF!</definedName>
    <definedName name="_xlnm.Print_Area">#N/A</definedName>
    <definedName name="AREA_STAMPA_CON">NA()</definedName>
    <definedName name="Area_stampa_MI" localSheetId="0">#REF!</definedName>
    <definedName name="Area_stampa_MI" localSheetId="2">#REF!</definedName>
    <definedName name="Area_stampa_MI">#REF!</definedName>
    <definedName name="AreaB" localSheetId="0">#REF!</definedName>
    <definedName name="AreaB" localSheetId="2">#REF!</definedName>
    <definedName name="AreaB">#REF!</definedName>
    <definedName name="ARR" localSheetId="0">#REF!</definedName>
    <definedName name="ARR" localSheetId="2">#REF!</definedName>
    <definedName name="ARR">#REF!</definedName>
    <definedName name="ARRIVO" localSheetId="2">#REF!</definedName>
    <definedName name="ARRIVO">#REF!</definedName>
    <definedName name="as">'[16]#RIF'!$A$7:$AG$68</definedName>
    <definedName name="AS2DocOpenMode">"AS2DocumentEdit"</definedName>
    <definedName name="AS2HasNoAutoHeaderFooter">" "</definedName>
    <definedName name="Assic" localSheetId="0">#REF!</definedName>
    <definedName name="Assic" localSheetId="2">#REF!</definedName>
    <definedName name="Assic">#REF!</definedName>
    <definedName name="ASSUNZIONI_CE" localSheetId="0">#REF!</definedName>
    <definedName name="ASSUNZIONI_CE" localSheetId="2">#REF!</definedName>
    <definedName name="ASSUNZIONI_CE">#REF!</definedName>
    <definedName name="ASSUNZIONISP" localSheetId="0">#REF!</definedName>
    <definedName name="ASSUNZIONISP" localSheetId="2">#REF!</definedName>
    <definedName name="ASSUNZIONISP">#REF!</definedName>
    <definedName name="AT" localSheetId="2">#REF!</definedName>
    <definedName name="AT">#REF!</definedName>
    <definedName name="ATO_tutte">'[12]TT_Comuni_ATO'!$L$2:$L$95</definedName>
    <definedName name="Attualizz" localSheetId="0">#REF!</definedName>
    <definedName name="Attualizz" localSheetId="2">#REF!</definedName>
    <definedName name="Attualizz">#REF!</definedName>
    <definedName name="az" localSheetId="2">#REF!</definedName>
    <definedName name="az">#REF!</definedName>
    <definedName name="Bacino_di_riferimento" localSheetId="2">#REF!</definedName>
    <definedName name="Bacino_di_riferimento">#REF!</definedName>
    <definedName name="BB" localSheetId="0">{"Area1",#N/A,TRUE,"Obiettivo";"Area2",#N/A,TRUE,"Dati per Direzione"}</definedName>
    <definedName name="BB">{"Area1",#N/A,TRUE,"Obiettivo";"Area2",#N/A,TRUE,"Dati per Direzione"}</definedName>
    <definedName name="bbb" localSheetId="0">{"Area1",#N/A,TRUE,"Obiettivo";"Area2",#N/A,TRUE,"Dati per Direzione"}</definedName>
    <definedName name="bbb">{"Area1",#N/A,TRUE,"Obiettivo";"Area2",#N/A,TRUE,"Dati per Direzione"}</definedName>
    <definedName name="Beg_Bal" localSheetId="2">#REF!</definedName>
    <definedName name="Beg_Bal">#REF!</definedName>
    <definedName name="BLPB1" localSheetId="0">'[17]Bloomberg'!#REF!</definedName>
    <definedName name="BLPB1" localSheetId="2">'[17]Bloomberg'!#REF!</definedName>
    <definedName name="BLPB1">'[17]Bloomberg'!#REF!</definedName>
    <definedName name="BLPB23" localSheetId="0">#REF!</definedName>
    <definedName name="BLPB23" localSheetId="2">#REF!</definedName>
    <definedName name="BLPB23">#REF!</definedName>
    <definedName name="BLPB24" localSheetId="0">#REF!</definedName>
    <definedName name="BLPB24" localSheetId="2">#REF!</definedName>
    <definedName name="BLPB24">#REF!</definedName>
    <definedName name="BLPB25" localSheetId="0">#REF!</definedName>
    <definedName name="BLPB25" localSheetId="2">#REF!</definedName>
    <definedName name="BLPB25">#REF!</definedName>
    <definedName name="BLPB26" localSheetId="2">#REF!</definedName>
    <definedName name="BLPB26">#REF!</definedName>
    <definedName name="BLPB27" localSheetId="2">#REF!</definedName>
    <definedName name="BLPB27">#REF!</definedName>
    <definedName name="BLPB28" localSheetId="2">#REF!</definedName>
    <definedName name="BLPB28">#REF!</definedName>
    <definedName name="BLPB29" localSheetId="2">#REF!</definedName>
    <definedName name="BLPB29">#REF!</definedName>
    <definedName name="BLPB30" localSheetId="2">#REF!</definedName>
    <definedName name="BLPB30">#REF!</definedName>
    <definedName name="BLPB31" localSheetId="2">#REF!</definedName>
    <definedName name="BLPB31">#REF!</definedName>
    <definedName name="BLPB32" localSheetId="2">#REF!</definedName>
    <definedName name="BLPB32">#REF!</definedName>
    <definedName name="BLPB33" localSheetId="2">#REF!</definedName>
    <definedName name="BLPB33">#REF!</definedName>
    <definedName name="BLPB34" localSheetId="2">#REF!</definedName>
    <definedName name="BLPB34">#REF!</definedName>
    <definedName name="BLPB35" localSheetId="2">#REF!</definedName>
    <definedName name="BLPB35">#REF!</definedName>
    <definedName name="BLPH1" localSheetId="2">#REF!</definedName>
    <definedName name="BLPH1">#REF!</definedName>
    <definedName name="BLPH10" localSheetId="2">#REF!</definedName>
    <definedName name="BLPH10">#REF!</definedName>
    <definedName name="BLPH11" localSheetId="2">#REF!</definedName>
    <definedName name="BLPH11">#REF!</definedName>
    <definedName name="BLPH12" localSheetId="2">#REF!</definedName>
    <definedName name="BLPH12">#REF!</definedName>
    <definedName name="BLPH13" localSheetId="2">#REF!</definedName>
    <definedName name="BLPH13">#REF!</definedName>
    <definedName name="BLPH14" localSheetId="2">#REF!</definedName>
    <definedName name="BLPH14">#REF!</definedName>
    <definedName name="BLPH15" localSheetId="2">#REF!</definedName>
    <definedName name="BLPH15">#REF!</definedName>
    <definedName name="BLPH16" localSheetId="2">#REF!</definedName>
    <definedName name="BLPH16">#REF!</definedName>
    <definedName name="BLPH17" localSheetId="2">'[18]capitalizzazione'!#REF!</definedName>
    <definedName name="BLPH17">'[18]capitalizzazione'!#REF!</definedName>
    <definedName name="BLPH18" localSheetId="2">'[18]capitalizzazione'!#REF!</definedName>
    <definedName name="BLPH18">'[18]capitalizzazione'!#REF!</definedName>
    <definedName name="BLPH19" localSheetId="2">'[18]capitalizzazione'!#REF!</definedName>
    <definedName name="BLPH19">'[18]capitalizzazione'!#REF!</definedName>
    <definedName name="BLPH2" localSheetId="0">#REF!</definedName>
    <definedName name="BLPH2" localSheetId="2">#REF!</definedName>
    <definedName name="BLPH2">#REF!</definedName>
    <definedName name="BLPH20" localSheetId="0">'[18]capitalizzazione'!#REF!</definedName>
    <definedName name="BLPH20" localSheetId="2">'[18]capitalizzazione'!#REF!</definedName>
    <definedName name="BLPH20">'[18]capitalizzazione'!#REF!</definedName>
    <definedName name="BLPH21" localSheetId="2">'[18]capitalizzazione'!#REF!</definedName>
    <definedName name="BLPH21">'[18]capitalizzazione'!#REF!</definedName>
    <definedName name="BLPH22" localSheetId="2">'[18]capitalizzazione'!#REF!</definedName>
    <definedName name="BLPH22">'[18]capitalizzazione'!#REF!</definedName>
    <definedName name="BLPH23" localSheetId="2">'[18]capitalizzazione'!#REF!</definedName>
    <definedName name="BLPH23">'[18]capitalizzazione'!#REF!</definedName>
    <definedName name="BLPH24" localSheetId="2">'[18]capitalizzazione'!#REF!</definedName>
    <definedName name="BLPH24">'[18]capitalizzazione'!#REF!</definedName>
    <definedName name="BLPH25" localSheetId="2">'[18]capitalizzazione'!#REF!</definedName>
    <definedName name="BLPH25">'[18]capitalizzazione'!#REF!</definedName>
    <definedName name="BLPH26" localSheetId="2">'[18]capitalizzazione'!#REF!</definedName>
    <definedName name="BLPH26">'[18]capitalizzazione'!#REF!</definedName>
    <definedName name="BLPH27" localSheetId="2">'[18]capitalizzazione'!#REF!</definedName>
    <definedName name="BLPH27">'[18]capitalizzazione'!#REF!</definedName>
    <definedName name="BLPH28" localSheetId="2">'[18]capitalizzazione'!#REF!</definedName>
    <definedName name="BLPH28">'[18]capitalizzazione'!#REF!</definedName>
    <definedName name="BLPH29" localSheetId="2">'[18]capitalizzazione'!#REF!</definedName>
    <definedName name="BLPH29">'[18]capitalizzazione'!#REF!</definedName>
    <definedName name="BLPH3" localSheetId="0">#REF!</definedName>
    <definedName name="BLPH3" localSheetId="2">#REF!</definedName>
    <definedName name="BLPH3">#REF!</definedName>
    <definedName name="BLPH30" localSheetId="0">'[18]capitalizzazione'!#REF!</definedName>
    <definedName name="BLPH30" localSheetId="2">'[18]capitalizzazione'!#REF!</definedName>
    <definedName name="BLPH30">'[18]capitalizzazione'!#REF!</definedName>
    <definedName name="BLPH31" localSheetId="2">'[18]capitalizzazione'!#REF!</definedName>
    <definedName name="BLPH31">'[18]capitalizzazione'!#REF!</definedName>
    <definedName name="BLPH32" localSheetId="2">'[18]capitalizzazione'!#REF!</definedName>
    <definedName name="BLPH32">'[18]capitalizzazione'!#REF!</definedName>
    <definedName name="BLPH33" localSheetId="2">'[18]capitalizzazione'!#REF!</definedName>
    <definedName name="BLPH33">'[18]capitalizzazione'!#REF!</definedName>
    <definedName name="BLPH34" localSheetId="2">'[18]capitalizzazione'!#REF!</definedName>
    <definedName name="BLPH34">'[18]capitalizzazione'!#REF!</definedName>
    <definedName name="BLPH36" localSheetId="2">'[18]capitalizzazione'!#REF!</definedName>
    <definedName name="BLPH36">'[18]capitalizzazione'!#REF!</definedName>
    <definedName name="BLPH4" localSheetId="0">#REF!</definedName>
    <definedName name="BLPH4" localSheetId="2">#REF!</definedName>
    <definedName name="BLPH4">#REF!</definedName>
    <definedName name="BLPH5" localSheetId="0">#REF!</definedName>
    <definedName name="BLPH5" localSheetId="2">#REF!</definedName>
    <definedName name="BLPH5">#REF!</definedName>
    <definedName name="BLPH6" localSheetId="0">#REF!</definedName>
    <definedName name="BLPH6" localSheetId="2">#REF!</definedName>
    <definedName name="BLPH6">#REF!</definedName>
    <definedName name="BLPH7" localSheetId="2">#REF!</definedName>
    <definedName name="BLPH7">#REF!</definedName>
    <definedName name="BLPH8" localSheetId="2">#REF!</definedName>
    <definedName name="BLPH8">#REF!</definedName>
    <definedName name="BLPH9" localSheetId="2">#REF!</definedName>
    <definedName name="BLPH9">#REF!</definedName>
    <definedName name="blu">'[19]BASETURNO'!$A$8:$A$9</definedName>
    <definedName name="bnmbm" localSheetId="0">{#N/A,#N/A,TRUE,"Main Issues";#N/A,#N/A,TRUE,"Income statement ($)"}</definedName>
    <definedName name="bnmbm">{#N/A,#N/A,TRUE,"Main Issues";#N/A,#N/A,TRUE,"Income statement ($)"}</definedName>
    <definedName name="BO" localSheetId="0">#REF!</definedName>
    <definedName name="BO" localSheetId="2">#REF!</definedName>
    <definedName name="BO">#REF!</definedName>
    <definedName name="bo_comp_tutto" localSheetId="0">#REF!</definedName>
    <definedName name="bo_comp_tutto" localSheetId="2">#REF!</definedName>
    <definedName name="bo_comp_tutto">#REF!</definedName>
    <definedName name="business" localSheetId="0">#REF!</definedName>
    <definedName name="business" localSheetId="2">#REF!</definedName>
    <definedName name="business">#REF!</definedName>
    <definedName name="button_area_1" localSheetId="2">#REF!</definedName>
    <definedName name="button_area_1">#REF!</definedName>
    <definedName name="C.A_TARIFFA_2005" localSheetId="2">#REF!</definedName>
    <definedName name="C.A_TARIFFA_2005">#REF!</definedName>
    <definedName name="C.TOTALE_2004" localSheetId="2">#REF!</definedName>
    <definedName name="C.TOTALE_2004">#REF!</definedName>
    <definedName name="C.TOTALE_2005" localSheetId="2">#REF!</definedName>
    <definedName name="C.TOTALE_2005">#REF!</definedName>
    <definedName name="C.TOTALE_2006" localSheetId="2">#REF!</definedName>
    <definedName name="C.TOTALE_2006">#REF!</definedName>
    <definedName name="C_" localSheetId="2">'[9]RICLASSICATO con valute'!#REF!</definedName>
    <definedName name="C_">'[9]RICLASSICATO con valute'!#REF!</definedName>
    <definedName name="C_2004" localSheetId="0">#REF!</definedName>
    <definedName name="C_2004" localSheetId="2">#REF!</definedName>
    <definedName name="C_2004">#REF!</definedName>
    <definedName name="C_2005" localSheetId="0">#REF!</definedName>
    <definedName name="C_2005" localSheetId="2">#REF!</definedName>
    <definedName name="C_2005">#REF!</definedName>
    <definedName name="C_2006" localSheetId="0">#REF!</definedName>
    <definedName name="C_2006" localSheetId="2">#REF!</definedName>
    <definedName name="C_2006">#REF!</definedName>
    <definedName name="C_2007" localSheetId="2">#REF!</definedName>
    <definedName name="C_2007">#REF!</definedName>
    <definedName name="camp" localSheetId="2">#REF!</definedName>
    <definedName name="camp">#REF!</definedName>
    <definedName name="cap">'[12]framework_schemi'!$D$53</definedName>
    <definedName name="Cap.circ." localSheetId="0">#REF!</definedName>
    <definedName name="Cap.circ." localSheetId="2">#REF!</definedName>
    <definedName name="Cap.circ.">#REF!</definedName>
    <definedName name="Cap_Soc." localSheetId="2">#REF!</definedName>
    <definedName name="Cap_Soc.">#REF!</definedName>
    <definedName name="Capitale_circolante" localSheetId="2">#REF!</definedName>
    <definedName name="Capitale_circolante">#REF!</definedName>
    <definedName name="Carmen" localSheetId="0">{"Area1",#N/A,TRUE,"Obiettivo";"Area2",#N/A,TRUE,"Dati per Direzione"}</definedName>
    <definedName name="Carmen">{"Area1",#N/A,TRUE,"Obiettivo";"Area2",#N/A,TRUE,"Dati per Direzione"}</definedName>
    <definedName name="Cash_Flow_semiannual" localSheetId="0">#REF!</definedName>
    <definedName name="Cash_Flow_semiannual" localSheetId="2">#REF!</definedName>
    <definedName name="Cash_Flow_semiannual">#REF!</definedName>
    <definedName name="CAT" localSheetId="0">#REF!</definedName>
    <definedName name="CAT" localSheetId="2">#REF!</definedName>
    <definedName name="CAT">#REF!</definedName>
    <definedName name="Cat_Immobilizzazione">'[12]TT_Tabelle_Riferimento'!$G$3:$G$6</definedName>
    <definedName name="Categoria" localSheetId="0">#REF!</definedName>
    <definedName name="Categoria" localSheetId="2">#REF!</definedName>
    <definedName name="Categoria">#REF!</definedName>
    <definedName name="CategorieCespiti">'[12]TT_Tabelle_Riferimento'!$G$32:$G$48</definedName>
    <definedName name="cc" localSheetId="0">{"Area1",#N/A,TRUE,"Obiettivo";"Area2",#N/A,TRUE,"Dati per Direzione"}</definedName>
    <definedName name="cc">{"Area1",#N/A,TRUE,"Obiettivo";"Area2",#N/A,TRUE,"Dati per Direzione"}</definedName>
    <definedName name="CDB">'[20]Personalizza'!$F$40</definedName>
    <definedName name="CE1998_" localSheetId="0">#REF!</definedName>
    <definedName name="CE1998_" localSheetId="2">#REF!</definedName>
    <definedName name="CE1998_">#REF!</definedName>
    <definedName name="CE1999_" localSheetId="0">#REF!</definedName>
    <definedName name="CE1999_" localSheetId="2">#REF!</definedName>
    <definedName name="CE1999_">#REF!</definedName>
    <definedName name="CE2000_" localSheetId="0">#REF!</definedName>
    <definedName name="CE2000_" localSheetId="2">#REF!</definedName>
    <definedName name="CE2000_">#REF!</definedName>
    <definedName name="CE2001_" localSheetId="2">#REF!</definedName>
    <definedName name="CE2001_">#REF!</definedName>
    <definedName name="celltips_area" localSheetId="2">#REF!</definedName>
    <definedName name="celltips_area">#REF!</definedName>
    <definedName name="CERVIA2002" localSheetId="0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CERVIA2002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Chem" localSheetId="0">#REF!</definedName>
    <definedName name="Chem" localSheetId="2">#REF!</definedName>
    <definedName name="Chem">#REF!</definedName>
    <definedName name="ciccio">'[21]elenco'!$D$3:$D$5</definedName>
    <definedName name="ciccio2" localSheetId="0">'[22]elenco'!#REF!</definedName>
    <definedName name="ciccio2" localSheetId="2">'[22]elenco'!#REF!</definedName>
    <definedName name="ciccio2">'[22]elenco'!#REF!</definedName>
    <definedName name="CII">'[23]Codici_Bplan'!$B$3:$B$23</definedName>
    <definedName name="Classe" localSheetId="0">#REF!</definedName>
    <definedName name="Classe" localSheetId="2">#REF!</definedName>
    <definedName name="Classe">#REF!</definedName>
    <definedName name="CLIENTE" localSheetId="0">#REF!</definedName>
    <definedName name="CLIENTE" localSheetId="2">#REF!</definedName>
    <definedName name="CLIENTE">#REF!</definedName>
    <definedName name="clienti" localSheetId="0">#REF!</definedName>
    <definedName name="clienti" localSheetId="2">#REF!</definedName>
    <definedName name="clienti">#REF!</definedName>
    <definedName name="Codice_Aeeg">'[12]Menu'!$E$4</definedName>
    <definedName name="comp" localSheetId="0">#REF!</definedName>
    <definedName name="comp" localSheetId="2">#REF!</definedName>
    <definedName name="comp">#REF!</definedName>
    <definedName name="comp_ambiente" localSheetId="2">#REF!</definedName>
    <definedName name="comp_ambiente">#REF!</definedName>
    <definedName name="comp_area_reti" localSheetId="2">#REF!</definedName>
    <definedName name="comp_area_reti">#REF!</definedName>
    <definedName name="comp_clienti" localSheetId="2">#REF!</definedName>
    <definedName name="comp_clienti">#REF!</definedName>
    <definedName name="comp_struttura" localSheetId="2">#REF!</definedName>
    <definedName name="comp_struttura">#REF!</definedName>
    <definedName name="Comune" localSheetId="2">#REF!</definedName>
    <definedName name="Comune">#REF!</definedName>
    <definedName name="Comunec" localSheetId="2">#REF!</definedName>
    <definedName name="Comunec">#REF!</definedName>
    <definedName name="COMUNI" localSheetId="2">#REF!</definedName>
    <definedName name="COMUNI">#REF!</definedName>
    <definedName name="Comuni_ATO_elenco">OFFSET('[12]TT_Comuni_ATO'!$L$2,0,0,COUNTA('[12]TT_Comuni_ATO'!$L:$L)-1,1)</definedName>
    <definedName name="comunibo" localSheetId="0">#REF!</definedName>
    <definedName name="comunibo" localSheetId="2">#REF!</definedName>
    <definedName name="comunibo">#REF!</definedName>
    <definedName name="comuniù" localSheetId="2">#REF!</definedName>
    <definedName name="comuniù">#REF!</definedName>
    <definedName name="Conferma_Investimenti_2015">OFFSET('[12]Conferma_investimenti_2015'!$A$8,0,0,COUNTA('[12]Conferma_investimenti_2015'!$B:$B)-2,50)</definedName>
    <definedName name="ConfrontoFusione" localSheetId="0">#REF!</definedName>
    <definedName name="ConfrontoFusione" localSheetId="2">#REF!</definedName>
    <definedName name="ConfrontoFusione">#REF!</definedName>
    <definedName name="Consolidation_Method" localSheetId="2">#REF!</definedName>
    <definedName name="Consolidation_Method">#REF!</definedName>
    <definedName name="Contenuto_in_PS" localSheetId="2">#REF!</definedName>
    <definedName name="Contenuto_in_PS">#REF!</definedName>
    <definedName name="Conto_Econ.In_dollari" localSheetId="2">#REF!</definedName>
    <definedName name="Conto_Econ.In_dollari">#REF!</definedName>
    <definedName name="Conto_Economico">'[12]conto_economico'!$B$3:$AH$20</definedName>
    <definedName name="Contributi_2016">OFFSET('[12]PdI-cronoprogramma_investimenti'!$O$5,0,0,COUNTA('[12]PdI-cronoprogramma_investimenti'!$BL:$BL)-1,1)</definedName>
    <definedName name="Contributi_2017">OFFSET('[12]PdI-cronoprogramma_investimenti'!$V$5,0,0,COUNTA('[12]PdI-cronoprogramma_investimenti'!$BL:$BL)-1,1)</definedName>
    <definedName name="Contributi_2018">OFFSET('[12]PdI-cronoprogramma_investimenti'!$AC$5,0,0,COUNTA('[12]PdI-cronoprogramma_investimenti'!$BL:$BL)-1,1)</definedName>
    <definedName name="Contributi_2019">OFFSET('[12]PdI-cronoprogramma_investimenti'!$AJ$5,0,0,COUNTA('[12]PdI-cronoprogramma_investimenti'!$BL:$BL)-1,1)</definedName>
    <definedName name="copertina" localSheetId="0">#REF!</definedName>
    <definedName name="copertina" localSheetId="2">#REF!</definedName>
    <definedName name="copertina">#REF!</definedName>
    <definedName name="copertura_finanziaria" localSheetId="2">#REF!</definedName>
    <definedName name="copertura_finanziaria">#REF!</definedName>
    <definedName name="Corrispettivi_Proprietari">OFFSET('[12]Corrispettivi Infrast Terzi'!$A$7,1,0,COUNTA('[12]Corrispettivi Infrast Terzi'!$A:$A)-1,22)</definedName>
    <definedName name="costi_produz" localSheetId="0">'[24]2002'!#REF!</definedName>
    <definedName name="costi_produz" localSheetId="2">'[24]2002'!#REF!</definedName>
    <definedName name="costi_produz">'[24]2002'!#REF!</definedName>
    <definedName name="COSTIPROD" localSheetId="0">#REF!</definedName>
    <definedName name="COSTIPROD" localSheetId="2">#REF!</definedName>
    <definedName name="COSTIPROD">#REF!</definedName>
    <definedName name="CRITERIA">'[25]PIANOINV'!$C$1008:$BI$1009</definedName>
    <definedName name="CriticitaATO" localSheetId="0">#REF!</definedName>
    <definedName name="CriticitaATO" localSheetId="2">#REF!</definedName>
    <definedName name="CriticitaATO">#REF!</definedName>
    <definedName name="criticitàATOc" localSheetId="0">#REF!</definedName>
    <definedName name="criticitàATOc" localSheetId="2">#REF!</definedName>
    <definedName name="criticitàATOc">#REF!</definedName>
    <definedName name="crono_gestionale">OFFSET('[12]PdI-cronoprogramma_gestionale'!$A$4,0,0,COUNTA('[12]PdI-cronoprogramma_gestionale'!$AK:$AK)-1,37)</definedName>
    <definedName name="crono_investimenti">OFFSET('[12]PdI-cronoprogramma_investimenti'!$A$5,0,0,COUNTA('[12]PdI-cronoprogramma_investimenti'!$BL:$BL)-1,64)</definedName>
    <definedName name="CS">'[20]Personalizza'!$F$41</definedName>
    <definedName name="D" localSheetId="0">{#N/A,#N/A,FALSE,"P&amp;L-BS-CF"}</definedName>
    <definedName name="D">{#N/A,#N/A,FALSE,"P&amp;L-BS-CF"}</definedName>
    <definedName name="DATA" localSheetId="0">#REF!</definedName>
    <definedName name="Data" localSheetId="2">#REF!</definedName>
    <definedName name="Data" localSheetId="3">#REF!</definedName>
    <definedName name="DATA">#REF!</definedName>
    <definedName name="Database1" localSheetId="0">#REF!</definedName>
    <definedName name="Database1" localSheetId="2">#REF!</definedName>
    <definedName name="Database1">#REF!</definedName>
    <definedName name="Database2" localSheetId="2">#REF!</definedName>
    <definedName name="Database2">#REF!</definedName>
    <definedName name="DATAPREP" localSheetId="2">#REF!</definedName>
    <definedName name="DATAPREP">#REF!</definedName>
    <definedName name="DATIP">'[26]#RIF'!$AA$44</definedName>
    <definedName name="dbfBOL1" localSheetId="0">#REF!</definedName>
    <definedName name="dbfBOL1" localSheetId="2">#REF!</definedName>
    <definedName name="dbfBOL1">#REF!</definedName>
    <definedName name="dbfFOR1" localSheetId="0">#REF!</definedName>
    <definedName name="dbfFOR1" localSheetId="2">#REF!</definedName>
    <definedName name="dbfFOR1">#REF!</definedName>
    <definedName name="DD" localSheetId="0">{#N/A,#N/A,FALSE,"P&amp;L-BS-CF"}</definedName>
    <definedName name="DD">{#N/A,#N/A,FALSE,"P&amp;L-BS-CF"}</definedName>
    <definedName name="ddd" localSheetId="0">#REF!</definedName>
    <definedName name="ddd" localSheetId="2">#REF!</definedName>
    <definedName name="ddd">#REF!</definedName>
    <definedName name="ddddddddddddd" localSheetId="0">{#N/A,#N/A,FALSE,"Aging Summary";#N/A,#N/A,FALSE,"Ratio Analysis";#N/A,#N/A,FALSE,"Test 120 Day Accts";#N/A,#N/A,FALSE,"Tickmarks"}</definedName>
    <definedName name="ddddddddddddd">{#N/A,#N/A,FALSE,"Aging Summary";#N/A,#N/A,FALSE,"Ratio Analysis";#N/A,#N/A,FALSE,"Test 120 Day Accts";#N/A,#N/A,FALSE,"Tickmarks"}</definedName>
    <definedName name="decrasing" localSheetId="0">#REF!</definedName>
    <definedName name="decrasing" localSheetId="2">#REF!</definedName>
    <definedName name="decrasing">#REF!</definedName>
    <definedName name="DEP" localSheetId="0">#REF!</definedName>
    <definedName name="DEP" localSheetId="2">#REF!</definedName>
    <definedName name="DEP">#REF!</definedName>
    <definedName name="depur" localSheetId="0">#REF!</definedName>
    <definedName name="depur" localSheetId="2">#REF!</definedName>
    <definedName name="depur">#REF!</definedName>
    <definedName name="Dett_Partecip" localSheetId="2">#REF!</definedName>
    <definedName name="Dett_Partecip">#REF!</definedName>
    <definedName name="DETT1998" localSheetId="2">#REF!</definedName>
    <definedName name="DETT1998">#REF!</definedName>
    <definedName name="DETT1999" localSheetId="2">#REF!</definedName>
    <definedName name="DETT1999">#REF!</definedName>
    <definedName name="DETT20" localSheetId="2">#REF!</definedName>
    <definedName name="DETT20">#REF!</definedName>
    <definedName name="DETT2000" localSheetId="2">#REF!</definedName>
    <definedName name="DETT2000">#REF!</definedName>
    <definedName name="DETT2001" localSheetId="2">#REF!</definedName>
    <definedName name="DETT2001">#REF!</definedName>
    <definedName name="DETT96" localSheetId="2">#REF!</definedName>
    <definedName name="DETT96">#REF!</definedName>
    <definedName name="DETT98" localSheetId="2">#REF!</definedName>
    <definedName name="DETT98">#REF!</definedName>
    <definedName name="DETT99" localSheetId="2">#REF!</definedName>
    <definedName name="DETT99">#REF!</definedName>
    <definedName name="Dettaglio" localSheetId="2">#REF!</definedName>
    <definedName name="Dettaglio">#REF!</definedName>
    <definedName name="dffsdf" localSheetId="0">{#N/A,#N/A,FALSE,"P&amp;L-BS-CF"}</definedName>
    <definedName name="dffsdf">{#N/A,#N/A,FALSE,"P&amp;L-BS-CF"}</definedName>
    <definedName name="dflt1">'[20]Personalizza'!$E$21</definedName>
    <definedName name="Direct1" localSheetId="0">#REF!</definedName>
    <definedName name="Direct1" localSheetId="2">#REF!</definedName>
    <definedName name="Direct1">#REF!</definedName>
    <definedName name="Direct2" localSheetId="0">#REF!</definedName>
    <definedName name="Direct2" localSheetId="2">#REF!</definedName>
    <definedName name="Direct2">#REF!</definedName>
    <definedName name="Dismissioni">OFFSET('[12]Dismissioni'!$A$7,1,0,COUNTA('[12]Dismissioni'!$A:$A)-2,25)</definedName>
    <definedName name="display_area_1">'[20]Personalizza'!$C$3:$J$34</definedName>
    <definedName name="dklfh" localSheetId="0">'[27]Assumptions'!#REF!</definedName>
    <definedName name="dklfh" localSheetId="2">'[27]Assumptions'!#REF!</definedName>
    <definedName name="dklfh">'[27]Assumptions'!#REF!</definedName>
    <definedName name="DN.110">'[26]#RIF'!$M$17:$O$22</definedName>
    <definedName name="DN.111">'[26]#RIF'!$M$17:$M$18</definedName>
    <definedName name="DN.112">'[26]#RIF'!$O$15:$O$18</definedName>
    <definedName name="DN.113">'[26]#RIF'!$K$15:$K$19</definedName>
    <definedName name="DN.114">'[26]#RIF'!$G$12:$G$19</definedName>
    <definedName name="DN.115">'[26]#RIF'!$G$14:$G$24</definedName>
    <definedName name="DN.116">'[26]#RIF'!$O$15:$O$25</definedName>
    <definedName name="DN.117">'[26]#RIF'!$E$73</definedName>
    <definedName name="DN.118">'[26]#RIF'!$M$17:$M$18</definedName>
    <definedName name="DN.119">'[26]#RIF'!$K$15:$K$17</definedName>
    <definedName name="DN.120">'[26]#RIF'!$K$15:$K$27</definedName>
    <definedName name="DN.121">'[26]#RIF'!$G$14:$G$25</definedName>
    <definedName name="DN.122">'[26]#RIF'!$K$30:$O$33</definedName>
    <definedName name="DN.123">'[26]#RIF'!$I$29:$K$32</definedName>
    <definedName name="DN.124">'[26]#RIF'!$I$27:$K$30</definedName>
    <definedName name="DN.125">'[26]#RIF'!$K$26:$O$38</definedName>
    <definedName name="DN.126">'[26]#RIF'!$I$27:$K$39</definedName>
    <definedName name="DN.127">'[26]#RIF'!$E$12:$E$24</definedName>
    <definedName name="DN.128">'[26]#RIF'!$I$25:$K$37</definedName>
    <definedName name="DN.129">'[26]#RIF'!$C$15:$G$25</definedName>
    <definedName name="DN.13">'[26]#RIF'!$E$11:$E$21</definedName>
    <definedName name="DN.130">'[26]#RIF'!$G$18:$G$26</definedName>
    <definedName name="DN.131">'[26]#RIF'!$C$12:$C$14</definedName>
    <definedName name="DN.132">'[26]#RIF'!$C$16:$C$22</definedName>
    <definedName name="DN.133">'[26]#RIF'!$I$15:$I$17</definedName>
    <definedName name="DN.134">'[26]#RIF'!$C$12:$C$26</definedName>
    <definedName name="DN.135">'[26]#RIF'!$C$14:$C$28</definedName>
    <definedName name="DN.136">'[26]#RIF'!$C$15:$C$19</definedName>
    <definedName name="DN.137">'[26]#RIF'!$C$10:$C$13</definedName>
    <definedName name="DN.138">'[26]#RIF'!$C$10:$C$12</definedName>
    <definedName name="DN.139">'[26]#RIF'!$C$13:$C$27</definedName>
    <definedName name="DN.14">'[26]#RIF'!$O$19:$U$42</definedName>
    <definedName name="DN.140">'[26]#RIF'!$C$13:$C$29</definedName>
    <definedName name="DN.141">'[26]#RIF'!$C$11:$C$49</definedName>
    <definedName name="DN.15">'[26]#RIF'!$E$16:$E$25</definedName>
    <definedName name="DN.16">'[26]#RIF'!$O$18:$U$19</definedName>
    <definedName name="DN.17">'[26]#RIF'!$M$18:$Q$54</definedName>
    <definedName name="DN.18">'[26]#RIF'!$E$96</definedName>
    <definedName name="DN.19">'[26]#RIF'!$S$16:$W$33</definedName>
    <definedName name="DN.210">'[26]#RIF'!$M$25:$O$25</definedName>
    <definedName name="DN.211">'[26]#RIF'!$M$21:$M$25</definedName>
    <definedName name="DN.212">'[26]#RIF'!$O$21:$O$24</definedName>
    <definedName name="DN.213">'[26]#RIF'!$K$23:$K$27</definedName>
    <definedName name="DN.214">'[26]#RIF'!$G$22:$G$30</definedName>
    <definedName name="DN.215">'[26]#RIF'!$G$28:$G$40</definedName>
    <definedName name="DN.216">'[26]#RIF'!$O$28:$O$36</definedName>
    <definedName name="DN.218">'[26]#RIF'!$M$22:$M$23</definedName>
    <definedName name="DN.219">'[26]#RIF'!$K$22:$K$24</definedName>
    <definedName name="DN.220">'[26]#RIF'!$K$30:$K$43</definedName>
    <definedName name="DN.221">'[26]#RIF'!$G$29:$G$38</definedName>
    <definedName name="DN.222">'[26]#RIF'!$K$37:$O$41</definedName>
    <definedName name="DN.223">'[26]#RIF'!$I$36:$K$40</definedName>
    <definedName name="DN.224">'[26]#RIF'!$I$34:$K$38</definedName>
    <definedName name="DN.227">'[26]#RIF'!$E$33:$E$39</definedName>
    <definedName name="DN.228">'[26]#RIF'!$I$40:$K$40</definedName>
    <definedName name="DN.229">'[26]#RIF'!$C$29:$G$39</definedName>
    <definedName name="DN.230">'[26]#RIF'!$C$38:$C$40</definedName>
    <definedName name="DN.231">'[26]#RIF'!$C$18:$C$30</definedName>
    <definedName name="DN.232">'[26]#RIF'!$C$26:$C$30</definedName>
    <definedName name="DN.233">'[26]#RIF'!$C$29:$C$35</definedName>
    <definedName name="DN.235">'[26]#RIF'!$C$39:$C$46</definedName>
    <definedName name="DN.236">'[26]#RIF'!$C$24:$C$28</definedName>
    <definedName name="DN.237">'[26]#RIF'!$C$17:$C$20</definedName>
    <definedName name="DN.238">'[26]#RIF'!$C$15</definedName>
    <definedName name="DN.25">'[26]#RIF'!$E$38:$E$46</definedName>
    <definedName name="DN.26">'[26]#RIF'!$O$22:$U$37</definedName>
    <definedName name="DN.311">'[26]#RIF'!$M$29:$M$30</definedName>
    <definedName name="DN.312">'[26]#RIF'!$O$27:$O$30</definedName>
    <definedName name="DN.313">'[26]#RIF'!$K$39:$K$43</definedName>
    <definedName name="DN.315">'[26]#RIF'!$G$44</definedName>
    <definedName name="DN.316">'[26]#RIF'!$O$40:$O$51</definedName>
    <definedName name="DN.318">'[26]#RIF'!$M$27:$M$37</definedName>
    <definedName name="DN.320">'[26]#RIF'!$K$47:$K$58</definedName>
    <definedName name="DN.321">'[26]#RIF'!$G$42</definedName>
    <definedName name="DN.323">'[26]#RIF'!$I$44:$K$46</definedName>
    <definedName name="DN.330">'[26]#RIF'!$C$44:$C$54</definedName>
    <definedName name="DN.331">'[26]#RIF'!$C$34:$C$39</definedName>
    <definedName name="DN.332">'[26]#RIF'!$C$34:$C$38</definedName>
    <definedName name="DN.333">'[26]#RIF'!$C$46:$C$51</definedName>
    <definedName name="DN.336">'[26]#RIF'!$C$33:$C$37</definedName>
    <definedName name="DN.337">'[26]#RIF'!$C$24:$C$27</definedName>
    <definedName name="DN.36">'[26]#RIF'!$O$40:$U$40</definedName>
    <definedName name="DN.411">'[26]#RIF'!$M$37</definedName>
    <definedName name="DN.412">'[26]#RIF'!$O$33:$O$36</definedName>
    <definedName name="DN.413">'[26]#RIF'!$K$46:$K$48</definedName>
    <definedName name="DN.416">'[26]#RIF'!$O$54:$O$61</definedName>
    <definedName name="DN.418">'[26]#RIF'!$M$54</definedName>
    <definedName name="DN.423">'[26]#RIF'!$I$49:$K$49</definedName>
    <definedName name="DN.431">'[26]#RIF'!$C$43:$C$47</definedName>
    <definedName name="DN.432">'[26]#RIF'!$C$42:$C$46</definedName>
    <definedName name="DN.433">'[26]#RIF'!$C$60:$C$65</definedName>
    <definedName name="DN.436">'[26]#RIF'!$C$48:$C$52</definedName>
    <definedName name="DN.437">'[26]#RIF'!$C$40:$C$43</definedName>
    <definedName name="DN.511">'[26]#RIF'!$M$33:$M$34</definedName>
    <definedName name="DN.512">'[26]#RIF'!$O$40:$O$55</definedName>
    <definedName name="DN.513">'[26]#RIF'!$K$31:$K$35</definedName>
    <definedName name="DN.532">'[26]#RIF'!$C$56:$C$62</definedName>
    <definedName name="DN.536">'[26]#RIF'!$C$57:$C$61</definedName>
    <definedName name="DN.537">'[26]#RIF'!$C$47:$C$50</definedName>
    <definedName name="DN.632">'[26]#RIF'!$C$70:$C$73</definedName>
    <definedName name="DN.636">'[26]#RIF'!$C$66:$C$70</definedName>
    <definedName name="DN.637">'[26]#RIF'!$C$54:$C$57</definedName>
    <definedName name="DN.732">'[26]#RIF'!$C$81:$C$90</definedName>
    <definedName name="DN.737">'[26]#RIF'!$C$61:$C$66</definedName>
    <definedName name="DN1.110">'[26]#RIF'!$C$17:$E$22</definedName>
    <definedName name="DN1.111">'[26]#RIF'!$C$17:$C$18</definedName>
    <definedName name="DN1.112">'[26]#RIF'!$C$15:$C$18</definedName>
    <definedName name="DN1.113">'[26]#RIF'!$C$15:$C$19</definedName>
    <definedName name="DN1.114">'[26]#RIF'!$C$12:$C$19</definedName>
    <definedName name="DN1.115">'[26]#RIF'!$C$14:$C$24</definedName>
    <definedName name="DN1.116">'[26]#RIF'!$C$15:$C$25</definedName>
    <definedName name="DN1.117">'[26]#RIF'!$C$73</definedName>
    <definedName name="DN1.118">'[26]#RIF'!$C$17:$C$18</definedName>
    <definedName name="DN1.119">'[26]#RIF'!$C$15:$C$17</definedName>
    <definedName name="DN1.120">'[26]#RIF'!$C$15:$C$27</definedName>
    <definedName name="DN1.121">'[26]#RIF'!$C$14:$C$25</definedName>
    <definedName name="DN1.122">'[26]#RIF'!$C$30:$G$33</definedName>
    <definedName name="DN1.123">'[26]#RIF'!$C$29:$E$32</definedName>
    <definedName name="DN1.124">'[26]#RIF'!$C$27:$E$30</definedName>
    <definedName name="DN1.125">'[26]#RIF'!$C$26:$G$38</definedName>
    <definedName name="DN1.126">'[26]#RIF'!$C$27:$E$39</definedName>
    <definedName name="DN1.127">'[26]#RIF'!$C$12:$C$24</definedName>
    <definedName name="DN1.128">'[26]#RIF'!$C$25:$E$37</definedName>
    <definedName name="DN1.129">'[26]#RIF'!$K$15:$O$25</definedName>
    <definedName name="DN1.13">'[26]#RIF'!$C$11:$C$21</definedName>
    <definedName name="DN1.130">'[26]#RIF'!$I$18:$I$26</definedName>
    <definedName name="DN1.131">'[26]#RIF'!$E$12:$E$14</definedName>
    <definedName name="DN1.132">'[26]#RIF'!$E$16:$E$22</definedName>
    <definedName name="DN1.133">'[26]#RIF'!$K$15:$K$17</definedName>
    <definedName name="DN1.134">'[26]#RIF'!$E$12:$E$26</definedName>
    <definedName name="DN1.135">'[26]#RIF'!$E$14:$E$28</definedName>
    <definedName name="DN1.136">'[26]#RIF'!$E$15:$E$19</definedName>
    <definedName name="DN1.137">'[26]#RIF'!$E$10:$E$13</definedName>
    <definedName name="DN1.138">'[26]#RIF'!$E$10:$E$12</definedName>
    <definedName name="DN1.139">'[26]#RIF'!$E$13:$E$27</definedName>
    <definedName name="DN1.14">'[26]#RIF'!$C$19:$I$42</definedName>
    <definedName name="DN1.140">'[26]#RIF'!$E$13:$E$29</definedName>
    <definedName name="DN1.141">'[26]#RIF'!$E$11:$E$49</definedName>
    <definedName name="DN1.15">'[26]#RIF'!$C$16:$C$25</definedName>
    <definedName name="DN1.16">'[26]#RIF'!$C$18:$I$19</definedName>
    <definedName name="DN1.17">'[26]#RIF'!$C$18:$G$54</definedName>
    <definedName name="DN1.18">'[26]#RIF'!$G$96</definedName>
    <definedName name="DN1.19">'[26]#RIF'!$C$16:$G$33</definedName>
    <definedName name="DN1.210">'[26]#RIF'!$C$25:$E$25</definedName>
    <definedName name="DN1.211">'[26]#RIF'!$C$21:$C$25</definedName>
    <definedName name="DN1.212">'[26]#RIF'!$C$21:$C$24</definedName>
    <definedName name="DN1.213">'[26]#RIF'!$C$23:$C$27</definedName>
    <definedName name="DN1.214">'[26]#RIF'!$C$22:$C$30</definedName>
    <definedName name="DN1.215">'[26]#RIF'!$C$28:$C$40</definedName>
    <definedName name="DN1.216">'[26]#RIF'!$C$28:$C$36</definedName>
    <definedName name="DN1.218">'[26]#RIF'!$C$22:$C$23</definedName>
    <definedName name="DN1.219">'[26]#RIF'!$C$22:$C$24</definedName>
    <definedName name="DN1.220">'[26]#RIF'!$C$30:$C$43</definedName>
    <definedName name="DN1.221">'[26]#RIF'!$C$29:$C$38</definedName>
    <definedName name="DN1.222">'[26]#RIF'!$C$37:$G$41</definedName>
    <definedName name="DN1.223">'[26]#RIF'!$C$36:$E$40</definedName>
    <definedName name="DN1.224">'[26]#RIF'!$C$34:$E$38</definedName>
    <definedName name="DN1.227">'[26]#RIF'!$C$33:$C$39</definedName>
    <definedName name="DN1.228">'[26]#RIF'!$C$40:$E$40</definedName>
    <definedName name="DN1.229">'[26]#RIF'!$K$29:$O$39</definedName>
    <definedName name="DN1.230">'[26]#RIF'!$E$38:$E$40</definedName>
    <definedName name="DN1.231">'[26]#RIF'!$E$18:$E$30</definedName>
    <definedName name="DN1.232">'[26]#RIF'!$E$26:$E$30</definedName>
    <definedName name="DN1.233">'[26]#RIF'!$E$29:$E$35</definedName>
    <definedName name="DN1.235">'[26]#RIF'!$E$39:$E$46</definedName>
    <definedName name="DN1.236">'[26]#RIF'!$E$24:$E$28</definedName>
    <definedName name="DN1.237">'[26]#RIF'!$E$17:$E$20</definedName>
    <definedName name="DN1.238">'[26]#RIF'!$E$15</definedName>
    <definedName name="DN1.25">'[26]#RIF'!$C$38:$C$46</definedName>
    <definedName name="DN1.26">'[26]#RIF'!$C$22:$I$37</definedName>
    <definedName name="DN1.311">'[26]#RIF'!$C$29:$C$30</definedName>
    <definedName name="DN1.312">'[26]#RIF'!$C$27:$C$30</definedName>
    <definedName name="DN1.313">'[26]#RIF'!$C$39:$C$43</definedName>
    <definedName name="DN1.315">'[26]#RIF'!$C$44</definedName>
    <definedName name="DN1.316">'[26]#RIF'!$C$40:$C$51</definedName>
    <definedName name="DN1.318">'[26]#RIF'!$C$27:$C$37</definedName>
    <definedName name="DN1.320">'[26]#RIF'!$C$47:$C$58</definedName>
    <definedName name="DN1.321">'[26]#RIF'!$C$42</definedName>
    <definedName name="DN1.323">'[26]#RIF'!$C$44:$E$46</definedName>
    <definedName name="DN1.330">'[26]#RIF'!$E$44:$E$54</definedName>
    <definedName name="DN1.331">'[26]#RIF'!$E$34:$E$39</definedName>
    <definedName name="DN1.332">'[26]#RIF'!$E$34:$E$38</definedName>
    <definedName name="DN1.333">'[26]#RIF'!$E$46:$E$51</definedName>
    <definedName name="DN1.336">'[26]#RIF'!$E$33:$E$37</definedName>
    <definedName name="DN1.337">'[26]#RIF'!$E$24:$E$27</definedName>
    <definedName name="DN1.36">'[26]#RIF'!$C$40:$I$40</definedName>
    <definedName name="DN1.411">'[26]#RIF'!$C$37</definedName>
    <definedName name="DN1.412">'[26]#RIF'!$C$33:$C$36</definedName>
    <definedName name="DN1.413">'[26]#RIF'!$C$46:$C$48</definedName>
    <definedName name="DN1.416">'[26]#RIF'!$C$54:$C$61</definedName>
    <definedName name="DN1.418">'[26]#RIF'!$C$54</definedName>
    <definedName name="DN1.423">'[26]#RIF'!$C$49:$E$49</definedName>
    <definedName name="DN1.431">'[26]#RIF'!$E$43:$E$47</definedName>
    <definedName name="DN1.432">'[26]#RIF'!$E$42:$E$46</definedName>
    <definedName name="DN1.433">'[26]#RIF'!$E$60:$E$65</definedName>
    <definedName name="DN1.436">'[26]#RIF'!$E$48:$E$52</definedName>
    <definedName name="DN1.437">'[26]#RIF'!$E$40:$E$43</definedName>
    <definedName name="DN1.511">'[26]#RIF'!$C$33:$C$34</definedName>
    <definedName name="DN1.512">'[26]#RIF'!$C$40:$C$55</definedName>
    <definedName name="DN1.513">'[26]#RIF'!$C$31:$C$35</definedName>
    <definedName name="DN1.532">'[26]#RIF'!$E$56:$E$62</definedName>
    <definedName name="DN1.536">'[26]#RIF'!$E$57:$E$61</definedName>
    <definedName name="DN1.537">'[26]#RIF'!$E$47:$E$50</definedName>
    <definedName name="DN1.632">'[26]#RIF'!$E$70:$E$73</definedName>
    <definedName name="DN1.636">'[26]#RIF'!$E$66:$E$70</definedName>
    <definedName name="DN1.637">'[26]#RIF'!$E$54:$E$57</definedName>
    <definedName name="DN1.732">'[26]#RIF'!$E$81:$E$90</definedName>
    <definedName name="DN1.737">'[26]#RIF'!$E$61:$E$66</definedName>
    <definedName name="DSCR" localSheetId="0">#REF!</definedName>
    <definedName name="DSCR" localSheetId="2">#REF!</definedName>
    <definedName name="DSCR">#REF!</definedName>
    <definedName name="dsf" localSheetId="0">{"Area1",#N/A,TRUE,"Obiettivo";"Area2",#N/A,TRUE,"Dati per Direzione"}</definedName>
    <definedName name="dsf">{"Area1",#N/A,TRUE,"Obiettivo";"Area2",#N/A,TRUE,"Dati per Direzione"}</definedName>
    <definedName name="e" localSheetId="0">#REF!</definedName>
    <definedName name="e" localSheetId="2">#REF!</definedName>
    <definedName name="e">#REF!</definedName>
    <definedName name="ee" localSheetId="0">{"Area1",#N/A,TRUE,"Obiettivo";"Area2",#N/A,TRUE,"Dati per Direzione"}</definedName>
    <definedName name="ee">{"Area1",#N/A,TRUE,"Obiettivo";"Area2",#N/A,TRUE,"Dati per Direzione"}</definedName>
    <definedName name="eee" localSheetId="0">{#N/A,#N/A,FALSE,"P&amp;L-BS-CF"}</definedName>
    <definedName name="eee">{#N/A,#N/A,FALSE,"P&amp;L-BS-CF"}</definedName>
    <definedName name="eeee">'[28]elenco'!$C$3:$C$5</definedName>
    <definedName name="eewqeqw">'[28]elenco'!$A$3:$A$6</definedName>
    <definedName name="Elenco_Proprietari">OFFSET('[12]Soggetti_proprietari_infrastrut'!$A$7,1,0,COUNTA('[12]Soggetti_proprietari_infrastrut'!$A:$A)-1,17)</definedName>
    <definedName name="End_Bal" localSheetId="2">#REF!</definedName>
    <definedName name="End_Bal">#REF!</definedName>
    <definedName name="Entrata_2016">OFFSET('[12]PdI-cronoprogramma_investimenti'!$N$5,0,0,COUNTA('[12]PdI-cronoprogramma_investimenti'!$BL:$BL)-1,1)</definedName>
    <definedName name="Entrata_2017">OFFSET('[12]PdI-cronoprogramma_investimenti'!$U$5,0,0,COUNTA('[12]PdI-cronoprogramma_investimenti'!$BL:$BL)-1,1)</definedName>
    <definedName name="Entrata_2018">OFFSET('[12]PdI-cronoprogramma_investimenti'!$AB$5,0,0,COUNTA('[12]PdI-cronoprogramma_investimenti'!$BL:$BL)-1,1)</definedName>
    <definedName name="Entrata_2019">OFFSET('[12]PdI-cronoprogramma_investimenti'!$AI$5,0,0,COUNTA('[12]PdI-cronoprogramma_investimenti'!$BL:$BL)-1,1)</definedName>
    <definedName name="ENV_2018">OFFSET('[12]PdI-cronoprogramma_gestionale'!$P$4,0,0,COUNTA('[12]PdI-cronoprogramma_gestionale'!$AK:$AK)-1,1)</definedName>
    <definedName name="ENV_2019">OFFSET('[12]PdI-cronoprogramma_gestionale'!$X$4,0,0,COUNTA('[12]PdI-cronoprogramma_gestionale'!$AK:$AK)-1,1)</definedName>
    <definedName name="er" localSheetId="0">#REF!</definedName>
    <definedName name="er" localSheetId="2">#REF!</definedName>
    <definedName name="er">#REF!</definedName>
    <definedName name="ERCal_2018">OFFSET('[12]PdI-cronoprogramma_gestionale'!$M$4,0,0,COUNTA('[12]PdI-cronoprogramma_gestionale'!$AK:$AK)-1,1)</definedName>
    <definedName name="ERCal_2019">OFFSET('[12]PdI-cronoprogramma_gestionale'!$U$4,0,0,COUNTA('[12]PdI-cronoprogramma_gestionale'!$AK:$AK)-1,1)</definedName>
    <definedName name="ERCend_2018">OFFSET('[12]PdI-cronoprogramma_gestionale'!$L$4,0,0,COUNTA('[12]PdI-cronoprogramma_gestionale'!$AK:$AK)-1,1)</definedName>
    <definedName name="ERCend_2019">OFFSET('[12]PdI-cronoprogramma_gestionale'!$T$4,0,0,COUNTA('[12]PdI-cronoprogramma_gestionale'!$AK:$AK)-1,1)</definedName>
    <definedName name="erica" localSheetId="0">#REF!</definedName>
    <definedName name="erica" localSheetId="2">#REF!</definedName>
    <definedName name="erica">#REF!</definedName>
    <definedName name="EXTRACT">'[25]PIANOINV'!$C$1018:$BI$65536</definedName>
    <definedName name="EWE" localSheetId="0">#REF!</definedName>
    <definedName name="EWE" localSheetId="2">#REF!</definedName>
    <definedName name="EWE">#REF!</definedName>
    <definedName name="Excel_BuiltIn_Criteria" localSheetId="0">#REF!</definedName>
    <definedName name="Excel_BuiltIn_Criteria" localSheetId="2">#REF!</definedName>
    <definedName name="Excel_BuiltIn_Criteria">#REF!</definedName>
    <definedName name="Excel_BuiltIn_Database" localSheetId="0">#REF!</definedName>
    <definedName name="Excel_BuiltIn_Database" localSheetId="2">#REF!</definedName>
    <definedName name="Excel_BuiltIn_Database">#REF!</definedName>
    <definedName name="Excel_BuiltIn_Extract" localSheetId="2">#REF!</definedName>
    <definedName name="Excel_BuiltIn_Extract">#REF!</definedName>
    <definedName name="Excel_BuiltIn_Print_Area">NA()</definedName>
    <definedName name="exprt_file_biggi" localSheetId="0">#REF!</definedName>
    <definedName name="exprt_file_biggi" localSheetId="2">#REF!</definedName>
    <definedName name="exprt_file_biggi">#REF!</definedName>
    <definedName name="exprt_in_excel" localSheetId="0">#REF!</definedName>
    <definedName name="exprt_in_excel" localSheetId="2">#REF!</definedName>
    <definedName name="exprt_in_excel">#REF!</definedName>
    <definedName name="Extra_Pay" localSheetId="2">#REF!</definedName>
    <definedName name="Extra_Pay">#REF!</definedName>
    <definedName name="F_2004" localSheetId="0">#REF!</definedName>
    <definedName name="F_2004" localSheetId="2">#REF!</definedName>
    <definedName name="F_2004">#REF!</definedName>
    <definedName name="F_2005" localSheetId="2">#REF!</definedName>
    <definedName name="F_2005">#REF!</definedName>
    <definedName name="F_2006" localSheetId="2">#REF!</definedName>
    <definedName name="F_2006">#REF!</definedName>
    <definedName name="F_2007" localSheetId="2">#REF!</definedName>
    <definedName name="F_2007">#REF!</definedName>
    <definedName name="fabio">'[29]elenco'!$A$3:$A$6</definedName>
    <definedName name="FC" localSheetId="0">#REF!</definedName>
    <definedName name="FC" localSheetId="2">#REF!</definedName>
    <definedName name="FC">#REF!</definedName>
    <definedName name="fcacq" localSheetId="0">#REF!</definedName>
    <definedName name="fcacq" localSheetId="2">#REF!</definedName>
    <definedName name="fcacq">#REF!</definedName>
    <definedName name="fcdep" localSheetId="0">#REF!</definedName>
    <definedName name="fcdep" localSheetId="2">#REF!</definedName>
    <definedName name="fcdep">#REF!</definedName>
    <definedName name="fcfogn" localSheetId="2">#REF!</definedName>
    <definedName name="fcfogn">#REF!</definedName>
    <definedName name="fd" localSheetId="0">{"Area1",#N/A,TRUE,"Obiettivo";"Area2",#N/A,TRUE,"Dati per Direzione"}</definedName>
    <definedName name="fd">{"Area1",#N/A,TRUE,"Obiettivo";"Area2",#N/A,TRUE,"Dati per Direzione"}</definedName>
    <definedName name="fe" localSheetId="0">#REF!</definedName>
    <definedName name="fe" localSheetId="2">#REF!</definedName>
    <definedName name="fe">#REF!</definedName>
    <definedName name="feacq" localSheetId="0">#REF!</definedName>
    <definedName name="feacq" localSheetId="2">#REF!</definedName>
    <definedName name="feacq">#REF!</definedName>
    <definedName name="fefd" localSheetId="0">#REF!</definedName>
    <definedName name="fefd" localSheetId="2">#REF!</definedName>
    <definedName name="fefd">#REF!</definedName>
    <definedName name="ferrara" localSheetId="2">#REF!</definedName>
    <definedName name="ferrara">#REF!</definedName>
    <definedName name="ff" localSheetId="0">{"Area1",#N/A,TRUE,"Obiettivo";"Area2",#N/A,TRUE,"Dati per Direzione"}</definedName>
    <definedName name="ff">{"Area1",#N/A,TRUE,"Obiettivo";"Area2",#N/A,TRUE,"Dati per Direzione"}</definedName>
    <definedName name="finestampa.N.I." localSheetId="2">'[30]Bilancio d''esercizio v1(6_5_04)'!#REF!</definedName>
    <definedName name="finestampa.N.I.">'[30]Bilancio d''esercizio v1(6_5_04)'!#REF!</definedName>
    <definedName name="finestampa.Prospetti" localSheetId="2">'[30]Bilancio d''esercizio v1(6_5_04)'!#REF!</definedName>
    <definedName name="finestampa.Prospetti">'[30]Bilancio d''esercizio v1(6_5_04)'!#REF!</definedName>
    <definedName name="Fixed" localSheetId="0">#REF!</definedName>
    <definedName name="Fixed" localSheetId="2">#REF!</definedName>
    <definedName name="Fixed">#REF!</definedName>
    <definedName name="fnff" localSheetId="0">{"Area1",#N/A,TRUE,"Obiettivo";"Area2",#N/A,TRUE,"Dati per Direzione"}</definedName>
    <definedName name="fnff">{"Area1",#N/A,TRUE,"Obiettivo";"Area2",#N/A,TRUE,"Dati per Direzione"}</definedName>
    <definedName name="FOGN" localSheetId="0">#REF!</definedName>
    <definedName name="FOGN" localSheetId="2">#REF!</definedName>
    <definedName name="FOGN">#REF!</definedName>
    <definedName name="fogna" localSheetId="0">#REF!</definedName>
    <definedName name="fogna" localSheetId="2">#REF!</definedName>
    <definedName name="fogna">#REF!</definedName>
    <definedName name="fond" localSheetId="0">#REF!</definedName>
    <definedName name="fond" localSheetId="2">#REF!</definedName>
    <definedName name="fond">#REF!</definedName>
    <definedName name="fond2" localSheetId="2">#REF!</definedName>
    <definedName name="fond2">#REF!</definedName>
    <definedName name="fond3" localSheetId="2">#REF!</definedName>
    <definedName name="fond3">#REF!</definedName>
    <definedName name="fond4" localSheetId="2">#REF!</definedName>
    <definedName name="fond4">#REF!</definedName>
    <definedName name="FONDO_PERDUTO_2005" localSheetId="2">#REF!</definedName>
    <definedName name="FONDO_PERDUTO_2005">#REF!</definedName>
    <definedName name="FORE" localSheetId="0">{"Area1",#N/A,TRUE,"Obiettivo";"Area2",#N/A,TRUE,"Dati per Direzione"}</definedName>
    <definedName name="FORE">{"Area1",#N/A,TRUE,"Obiettivo";"Area2",#N/A,TRUE,"Dati per Direzione"}</definedName>
    <definedName name="FRD" localSheetId="0">{#N/A,#N/A,FALSE,"P&amp;L-BS-CF"}</definedName>
    <definedName name="FRD">{#N/A,#N/A,FALSE,"P&amp;L-BS-CF"}</definedName>
    <definedName name="fsdfsdf">'[31]elenco'!$B$3:$B$6</definedName>
    <definedName name="Fuel1" localSheetId="0">#REF!</definedName>
    <definedName name="Fuel1" localSheetId="2">#REF!</definedName>
    <definedName name="Fuel1">#REF!</definedName>
    <definedName name="Fuel2" localSheetId="0">#REF!</definedName>
    <definedName name="Fuel2" localSheetId="2">#REF!</definedName>
    <definedName name="Fuel2">#REF!</definedName>
    <definedName name="Fuels" localSheetId="0">#REF!</definedName>
    <definedName name="Fuels" localSheetId="2">#REF!</definedName>
    <definedName name="Fuels">#REF!</definedName>
    <definedName name="Full_Print" localSheetId="2">#REF!</definedName>
    <definedName name="Full_Print">#REF!</definedName>
    <definedName name="Fusincorp" localSheetId="2">#REF!</definedName>
    <definedName name="Fusincorp">#REF!</definedName>
    <definedName name="Fusione" localSheetId="2">#REF!</definedName>
    <definedName name="Fusione">#REF!</definedName>
    <definedName name="G" localSheetId="2">#REF!</definedName>
    <definedName name="G">#REF!</definedName>
    <definedName name="gas" localSheetId="2">#REF!</definedName>
    <definedName name="gas">#REF!</definedName>
    <definedName name="GenAdm" localSheetId="2">#REF!</definedName>
    <definedName name="GenAdm">#REF!</definedName>
    <definedName name="Gestioni_Aggregate_Ricavi">OFFSET('[12]Dati_exGestioni_integrate'!$A$10,1,0,COUNTA('[12]Dati_exGestioni_integrate'!$A:$A),17)</definedName>
    <definedName name="gestore_incorporato">OFFSET('[12]Info_eventuali_aggregazioni'!$B$9,1,0,COUNTA('[12]Info_eventuali_aggregazioni'!L:L)-1,17)</definedName>
    <definedName name="gestore_proprietario">'[12]TT_Tabelle_Riferimento'!$B$49:$B$50</definedName>
    <definedName name="gg" localSheetId="0">{#N/A,#N/A,FALSE,"P&amp;L-BS-CF"}</definedName>
    <definedName name="gg">{#N/A,#N/A,FALSE,"P&amp;L-BS-CF"}</definedName>
    <definedName name="Header_Row" localSheetId="2">ROW(#REF!)</definedName>
    <definedName name="Header_Row">ROW(#REF!)</definedName>
    <definedName name="hffgyfg" localSheetId="0">'[32]FAMULA'!#REF!</definedName>
    <definedName name="hffgyfg" localSheetId="2">'[32]FAMULA'!#REF!</definedName>
    <definedName name="hffgyfg">'[32]FAMULA'!#REF!</definedName>
    <definedName name="hol_bo_tutto" localSheetId="0">#REF!</definedName>
    <definedName name="hol_bo_tutto" localSheetId="2">#REF!</definedName>
    <definedName name="hol_bo_tutto">#REF!</definedName>
    <definedName name="I_2004" localSheetId="0">#REF!</definedName>
    <definedName name="I_2004" localSheetId="2">#REF!</definedName>
    <definedName name="I_2004">#REF!</definedName>
    <definedName name="I_2005" localSheetId="0">#REF!</definedName>
    <definedName name="I_2005" localSheetId="2">#REF!</definedName>
    <definedName name="I_2005">#REF!</definedName>
    <definedName name="I_2006" localSheetId="2">#REF!</definedName>
    <definedName name="I_2006">#REF!</definedName>
    <definedName name="I_2007" localSheetId="2">#REF!</definedName>
    <definedName name="I_2007">#REF!</definedName>
    <definedName name="iAF">'[12]Altri dati economico_finanziari'!$E$52</definedName>
    <definedName name="ID_ATO">'[12]Menu'!$B$4</definedName>
    <definedName name="id_cat_ces">'[12]TT_Tabelle_Riferimento'!$G$32:$H$48</definedName>
    <definedName name="id_cat_imm">'[12]TT_Tabelle_Riferimento'!$G$3:$H$6</definedName>
    <definedName name="idato">'[12]Menu'!$B$4</definedName>
    <definedName name="idgestore">'[12]Menu'!$E$4</definedName>
    <definedName name="ifacq" localSheetId="0">#REF!</definedName>
    <definedName name="ifacq" localSheetId="2">#REF!</definedName>
    <definedName name="ifacq">#REF!</definedName>
    <definedName name="iffd" localSheetId="2">#REF!</definedName>
    <definedName name="iffd">#REF!</definedName>
    <definedName name="ifl">'[12]TT_parametri'!$A$6:$AS$101</definedName>
    <definedName name="iiii" localSheetId="0">{"Area1",#N/A,TRUE,"Obiettivo";"Area2",#N/A,TRUE,"Dati per Direzione"}</definedName>
    <definedName name="iiii">{"Area1",#N/A,TRUE,"Obiettivo";"Area2",#N/A,TRUE,"Dati per Direzione"}</definedName>
    <definedName name="iiiii" localSheetId="0">{#N/A,#N/A,FALSE,"P&amp;L-BS-CF"}</definedName>
    <definedName name="iiiii">{#N/A,#N/A,FALSE,"P&amp;L-BS-CF"}</definedName>
    <definedName name="imola" localSheetId="0">#REF!</definedName>
    <definedName name="imola" localSheetId="2">#REF!</definedName>
    <definedName name="imola">#REF!</definedName>
    <definedName name="ImpConc" localSheetId="0">#REF!</definedName>
    <definedName name="ImpConc" localSheetId="2">#REF!</definedName>
    <definedName name="ImpConc">#REF!</definedName>
    <definedName name="In_dollari" localSheetId="0">#REF!</definedName>
    <definedName name="In_dollari" localSheetId="2">#REF!</definedName>
    <definedName name="In_dollari">#REF!</definedName>
    <definedName name="incid">'[12]Input_per_calcoli_finali'!$I$26</definedName>
    <definedName name="ind." localSheetId="0">{#N/A,#N/A,TRUE,"Main Issues";#N/A,#N/A,TRUE,"Income statement ($)"}</definedName>
    <definedName name="ind.">{#N/A,#N/A,TRUE,"Main Issues";#N/A,#N/A,TRUE,"Income statement ($)"}</definedName>
    <definedName name="INDICATORI____Tassi_di_sviluppo" localSheetId="0">#REF!</definedName>
    <definedName name="INDICATORI____Tassi_di_sviluppo" localSheetId="2">#REF!</definedName>
    <definedName name="INDICATORI____Tassi_di_sviluppo">#REF!</definedName>
    <definedName name="INDICATORI_DI_REDDITIVITA" localSheetId="0">#REF!</definedName>
    <definedName name="INDICATORI_DI_REDDITIVITA" localSheetId="2">#REF!</definedName>
    <definedName name="INDICATORI_DI_REDDITIVITA">#REF!</definedName>
    <definedName name="INDICATORI_ECONOMICI" localSheetId="0">#REF!</definedName>
    <definedName name="INDICATORI_ECONOMICI" localSheetId="2">#REF!</definedName>
    <definedName name="INDICATORI_ECONOMICI">#REF!</definedName>
    <definedName name="indice" localSheetId="0">'[14]Ramo_Nuova_Geovis'!#REF!</definedName>
    <definedName name="indice" localSheetId="2">'[14]Ramo_Nuova_Geovis'!#REF!</definedName>
    <definedName name="indice">'[14]Ramo_Nuova_Geovis'!#REF!</definedName>
    <definedName name="Indirect1" localSheetId="0">#REF!</definedName>
    <definedName name="Indirect1" localSheetId="2">#REF!</definedName>
    <definedName name="Indirect1">#REF!</definedName>
    <definedName name="Indirect2" localSheetId="0">#REF!</definedName>
    <definedName name="Indirect2" localSheetId="2">#REF!</definedName>
    <definedName name="Indirect2">#REF!</definedName>
    <definedName name="Inflation" localSheetId="0">#REF!</definedName>
    <definedName name="Inflation" localSheetId="2">#REF!</definedName>
    <definedName name="Inflation">#REF!</definedName>
    <definedName name="Info_Soggetti_Aggregati">OFFSET('[12]Info_eventuali_aggregazioni'!$A$9,1,0,COUNTA('[12]Info_eventuali_aggregazioni'!$A:$A),50)</definedName>
    <definedName name="iniziostampa.N.I." localSheetId="0">'[30]Bilancio d''esercizio v1(6_5_04)'!#REF!</definedName>
    <definedName name="iniziostampa.N.I." localSheetId="2">'[30]Bilancio d''esercizio v1(6_5_04)'!#REF!</definedName>
    <definedName name="iniziostampa.N.I.">'[30]Bilancio d''esercizio v1(6_5_04)'!#REF!</definedName>
    <definedName name="iniziostampa.Prospetti" localSheetId="0">#REF!</definedName>
    <definedName name="iniziostampa.Prospetti" localSheetId="2">#REF!</definedName>
    <definedName name="iniziostampa.Prospetti">#REF!</definedName>
    <definedName name="Int" localSheetId="2">#REF!</definedName>
    <definedName name="Int">#REF!</definedName>
    <definedName name="integr">'[12]Input_per_calcoli_finali'!$I$23</definedName>
    <definedName name="Interest_Rate" localSheetId="2">#REF!</definedName>
    <definedName name="Interest_Rate">#REF!</definedName>
    <definedName name="Interventi_condanne">OFFSET('[12]PdI-cronoprogramma_investimenti'!$AT$5,0,0,COUNTA('[12]PdI-cronoprogramma_investimenti'!$BL:$BL)-1,1)</definedName>
    <definedName name="INTURVALBIL" localSheetId="0">#REF!</definedName>
    <definedName name="INTURVALBIL" localSheetId="2">#REF!</definedName>
    <definedName name="INTURVALBIL">#REF!</definedName>
    <definedName name="INV97_00" localSheetId="0">#REF!</definedName>
    <definedName name="INV97_00" localSheetId="2">#REF!</definedName>
    <definedName name="INV97_00">#REF!</definedName>
    <definedName name="investimenti" localSheetId="2">#REF!</definedName>
    <definedName name="investimenti">#REF!</definedName>
    <definedName name="Investimenti_2015">OFFSET('[12]Conferma_investimenti_2015'!$A$6,1,0,COUNTA('[12]Conferma_investimenti_2015'!$B:$B)-1,50)</definedName>
    <definedName name="IRAP_rate">'[33]Sheet2'!$C$229</definedName>
    <definedName name="IRPEG_rate">'[33]Sheet2'!$C$227</definedName>
    <definedName name="istat" localSheetId="0">#REF!</definedName>
    <definedName name="istat" localSheetId="2">#REF!</definedName>
    <definedName name="istat">#REF!</definedName>
    <definedName name="item" localSheetId="0">#REF!</definedName>
    <definedName name="item" localSheetId="2">#REF!</definedName>
    <definedName name="item">#REF!</definedName>
    <definedName name="k" localSheetId="0">#REF!</definedName>
    <definedName name="k" localSheetId="2">#REF!</definedName>
    <definedName name="k">#REF!</definedName>
    <definedName name="kkkk" localSheetId="0">{#N/A,#N/A,FALSE,"Aging Summary";#N/A,#N/A,FALSE,"Ratio Analysis";#N/A,#N/A,FALSE,"Test 120 Day Accts";#N/A,#N/A,FALSE,"Tickmarks"}</definedName>
    <definedName name="kkkk">{#N/A,#N/A,FALSE,"Aging Summary";#N/A,#N/A,FALSE,"Ratio Analysis";#N/A,#N/A,FALSE,"Test 120 Day Accts";#N/A,#N/A,FALSE,"Tickmarks"}</definedName>
    <definedName name="kschema">'[12]framework_schemi'!$D$41</definedName>
    <definedName name="L1_WBW_tt_costo_CI" localSheetId="0">#REF!</definedName>
    <definedName name="L1_WBW_tt_costo_CI" localSheetId="2">#REF!</definedName>
    <definedName name="L1_WBW_tt_costo_CI">#REF!</definedName>
    <definedName name="Last_hist">'[33]Depurazione'!$E$15</definedName>
    <definedName name="Last_Row" localSheetId="2">IF('Investimenti 2019_2022'!Values_Entered,'Investimenti 2019_2022'!Header_Row+'Investimenti 2019_2022'!Number_of_Payments,'Investimenti 2019_2022'!Header_Row)</definedName>
    <definedName name="Last_Row">IF(Values_Entered,Header_Row+Number_of_Payments,Header_Row)</definedName>
    <definedName name="legenda" localSheetId="0">#REF!</definedName>
    <definedName name="legenda" localSheetId="2">#REF!</definedName>
    <definedName name="legenda">#REF!</definedName>
    <definedName name="LIC_2016">OFFSET('[12]PdI-cronoprogramma_investimenti'!$M$5,0,0,COUNTA('[12]PdI-cronoprogramma_investimenti'!$BL:$BL)-1,1)</definedName>
    <definedName name="LIC_2017">OFFSET('[12]PdI-cronoprogramma_investimenti'!$T$5,0,0,COUNTA('[12]PdI-cronoprogramma_investimenti'!$BL:$BL)-1,1)</definedName>
    <definedName name="LIC_2018">OFFSET('[12]PdI-cronoprogramma_investimenti'!$AA$5,0,0,COUNTA('[12]PdI-cronoprogramma_investimenti'!$BL:$BL)-1,1)</definedName>
    <definedName name="LIC_2019">OFFSET('[12]PdI-cronoprogramma_investimenti'!$AH$5,0,0,COUNTA('[12]PdI-cronoprogramma_investimenti'!$BL:$BL)-1,1)</definedName>
    <definedName name="LivelloPrior" localSheetId="0">#REF!</definedName>
    <definedName name="LivelloPrior" localSheetId="2">#REF!</definedName>
    <definedName name="LivelloPrior">#REF!</definedName>
    <definedName name="LivelloPriorc" localSheetId="0">#REF!</definedName>
    <definedName name="LivelloPriorc" localSheetId="2">#REF!</definedName>
    <definedName name="LivelloPriorc">#REF!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C">'[20]Personalizza'!$F$37</definedName>
    <definedName name="LogMov" localSheetId="0">#REF!</definedName>
    <definedName name="LogMov" localSheetId="2">#REF!</definedName>
    <definedName name="LogMov">#REF!</definedName>
    <definedName name="lory">'[34]CPPATR02'!$A$30</definedName>
    <definedName name="LTR">'[20]Personalizza'!$G$26</definedName>
    <definedName name="ManuENEL" localSheetId="0">#REF!</definedName>
    <definedName name="ManuENEL" localSheetId="2">#REF!</definedName>
    <definedName name="ManuENEL">#REF!</definedName>
    <definedName name="ManuIPP" localSheetId="0">#REF!</definedName>
    <definedName name="ManuIPP" localSheetId="2">#REF!</definedName>
    <definedName name="ManuIPP">#REF!</definedName>
    <definedName name="ManutENEL" localSheetId="0">'[33]#RIF'!#REF!</definedName>
    <definedName name="ManutENEL" localSheetId="2">'[33]#RIF'!#REF!</definedName>
    <definedName name="ManutENEL">'[33]#RIF'!#REF!</definedName>
    <definedName name="ManutIPP" localSheetId="0">'[33]#RIF'!#REF!</definedName>
    <definedName name="ManutIPP" localSheetId="2">'[33]#RIF'!#REF!</definedName>
    <definedName name="ManutIPP">'[33]#RIF'!#REF!</definedName>
    <definedName name="Markets" localSheetId="0">#REF!</definedName>
    <definedName name="Markets" localSheetId="2">#REF!</definedName>
    <definedName name="Markets">#REF!</definedName>
    <definedName name="Matrice" localSheetId="0">#REF!</definedName>
    <definedName name="Matrice" localSheetId="2">#REF!</definedName>
    <definedName name="Matrice">#REF!</definedName>
    <definedName name="MATT" localSheetId="0">{#N/A,#N/A,TRUE,"Main Issues";#N/A,#N/A,TRUE,"Income statement ($)"}</definedName>
    <definedName name="MATT">{#N/A,#N/A,TRUE,"Main Issues";#N/A,#N/A,TRUE,"Income statement ($)"}</definedName>
    <definedName name="MAX" localSheetId="0">#REF!</definedName>
    <definedName name="MAX" localSheetId="2">#REF!</definedName>
    <definedName name="MAX">#REF!</definedName>
    <definedName name="metano" localSheetId="0">#REF!</definedName>
    <definedName name="metano" localSheetId="2">#REF!</definedName>
    <definedName name="metano">#REF!</definedName>
    <definedName name="Method" localSheetId="0">#REF!</definedName>
    <definedName name="Method" localSheetId="2">#REF!</definedName>
    <definedName name="Method">#REF!</definedName>
    <definedName name="mo" localSheetId="2">#REF!</definedName>
    <definedName name="mo">#REF!</definedName>
    <definedName name="moafd" localSheetId="2">#REF!</definedName>
    <definedName name="moafd">#REF!</definedName>
    <definedName name="MODELLO" localSheetId="2">#REF!</definedName>
    <definedName name="MODELLO">#REF!</definedName>
    <definedName name="modena" localSheetId="2">#REF!</definedName>
    <definedName name="modena">#REF!</definedName>
    <definedName name="MON" localSheetId="2">#REF!</definedName>
    <definedName name="MON">#REF!</definedName>
    <definedName name="Motivazione" localSheetId="2">#REF!</definedName>
    <definedName name="Motivazione">#REF!</definedName>
    <definedName name="mti_2">'[12]framework_schemi'!$D$11</definedName>
    <definedName name="multipli" localSheetId="0">#REF!</definedName>
    <definedName name="multipli" localSheetId="2">#REF!</definedName>
    <definedName name="multipli">#REF!</definedName>
    <definedName name="Natura" localSheetId="2">#REF!</definedName>
    <definedName name="Natura">#REF!</definedName>
    <definedName name="Net_Profit">'[33]Acqua'!$C$29</definedName>
    <definedName name="Net_Profit__semiannual" localSheetId="0">#REF!</definedName>
    <definedName name="Net_Profit__semiannual" localSheetId="2">#REF!</definedName>
    <definedName name="Net_Profit__semiannual">#REF!</definedName>
    <definedName name="new" localSheetId="0">'[4]AEM modello'!#REF!</definedName>
    <definedName name="new" localSheetId="2">'[4]AEM modello'!#REF!</definedName>
    <definedName name="new">'[4]AEM modello'!#REF!</definedName>
    <definedName name="ngfnnn" localSheetId="0">{#N/A,#N/A,FALSE,"P&amp;L-BS-CF"}</definedName>
    <definedName name="ngfnnn">{#N/A,#N/A,FALSE,"P&amp;L-BS-CF"}</definedName>
    <definedName name="nn" localSheetId="0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fn" localSheetId="0">{"Area1",#N/A,TRUE,"Obiettivo";"Area2",#N/A,TRUE,"Dati per Direzione"}</definedName>
    <definedName name="nnfn">{"Area1",#N/A,TRUE,"Obiettivo";"Area2",#N/A,TRUE,"Dati per Direzione"}</definedName>
    <definedName name="notaintegrativa" localSheetId="0">#REF!</definedName>
    <definedName name="notaintegrativa" localSheetId="2">#REF!</definedName>
    <definedName name="notaintegrativa">#REF!</definedName>
    <definedName name="NPV" localSheetId="0">'[35]Sheet2'!#REF!</definedName>
    <definedName name="NPV" localSheetId="2">'[35]Sheet2'!#REF!</definedName>
    <definedName name="NPV">'[35]Sheet2'!#REF!</definedName>
    <definedName name="NPV_azionista" localSheetId="2">'[35]Sheet3'!#REF!</definedName>
    <definedName name="NPV_azionista">'[35]Sheet3'!#REF!</definedName>
    <definedName name="NPV_per_l_azionista" localSheetId="2">'[35]Sheet2'!#REF!</definedName>
    <definedName name="NPV_per_l_azionista">'[35]Sheet2'!#REF!</definedName>
    <definedName name="NS">'[20]Personalizza'!$F$39</definedName>
    <definedName name="Num_Pmt_Per_Year" localSheetId="2">#REF!</definedName>
    <definedName name="Num_Pmt_Per_Year">#REF!</definedName>
    <definedName name="Number_of_Payments" localSheetId="2">MATCH(0.01,'Investimenti 2019_2022'!End_Bal,-1)+1</definedName>
    <definedName name="Number_of_Payments">MATCH(0.01,End_Bal,-1)+1</definedName>
    <definedName name="Nuovi_Investimenti">OFFSET('[12]Nuovi_Investimenti'!$A$12,1,0,COUNTA('[12]Nuovi_Investimenti'!$Q:$Q)-1,23)</definedName>
    <definedName name="NUOVO" localSheetId="0">#REF!</definedName>
    <definedName name="NUOVO" localSheetId="2">#REF!</definedName>
    <definedName name="NUOVO">#REF!</definedName>
    <definedName name="ok" localSheetId="0">{#N/A,#N/A,FALSE,"P&amp;L-BS-CF"}</definedName>
    <definedName name="ok">{#N/A,#N/A,FALSE,"P&amp;L-BS-CF"}</definedName>
    <definedName name="omega">'[12]framework_schemi'!$D$39</definedName>
    <definedName name="OPA" localSheetId="0">#REF!</definedName>
    <definedName name="OPA" localSheetId="2">#REF!</definedName>
    <definedName name="OPA">#REF!</definedName>
    <definedName name="Opexal_2018">OFFSET('[12]PdI-cronoprogramma_gestionale'!$K$4,0,0,COUNTA('[12]PdI-cronoprogramma_gestionale'!$AK:$AK)-1,1)</definedName>
    <definedName name="Opexal_2019">OFFSET('[12]PdI-cronoprogramma_gestionale'!$S$4,0,0,COUNTA('[12]PdI-cronoprogramma_gestionale'!$AK:$AK)-1,1)</definedName>
    <definedName name="Opexend_2018">OFFSET('[12]PdI-cronoprogramma_gestionale'!$J$4,0,0,COUNTA('[12]PdI-cronoprogramma_gestionale'!$AK:$AK)-1,1)</definedName>
    <definedName name="Opexend_2019">OFFSET('[12]PdI-cronoprogramma_gestionale'!$K$4,0,0,COUNTA('[12]PdI-cronoprogramma_gestionale'!$AK:$AK)-1,1)</definedName>
    <definedName name="Opexqt_2018">OFFSET('[12]PdI-cronoprogramma_gestionale'!$N$4,0,0,COUNTA('[12]PdI-cronoprogramma_gestionale'!$AK:$AK)-1,1)</definedName>
    <definedName name="Opexqt_2019">OFFSET('[12]PdI-cronoprogramma_gestionale'!$V$4,0,0,COUNTA('[12]PdI-cronoprogramma_gestionale'!$AK:$AK)-1,1)</definedName>
    <definedName name="OPM">'[12]TT_parametri'!$BC$33</definedName>
    <definedName name="OPMi">'[12]framework_schemi'!$D$48</definedName>
    <definedName name="Options" localSheetId="0">#REF!</definedName>
    <definedName name="Options" localSheetId="2">#REF!</definedName>
    <definedName name="Options">#REF!</definedName>
    <definedName name="OR.10">'[26]#RIF'!$A$7</definedName>
    <definedName name="OR.11">'[26]#RIF'!$A$7</definedName>
    <definedName name="OR.12">'[26]#RIF'!$A$7</definedName>
    <definedName name="OR.13">'[26]#RIF'!$A$8</definedName>
    <definedName name="OR.14">'[26]#RIF'!$A$4</definedName>
    <definedName name="OR.15">'[26]#RIF'!$A$7</definedName>
    <definedName name="OR.16">'[26]#RIF'!$A$5</definedName>
    <definedName name="OR.17">'[26]#RIF'!$A$5</definedName>
    <definedName name="OR.18">'[26]#RIF'!$A$7</definedName>
    <definedName name="OR.19">'[26]#RIF'!$A$8</definedName>
    <definedName name="OR.20">'[26]#RIF'!$A$7</definedName>
    <definedName name="OR.21">'[26]#RIF'!$A$7</definedName>
    <definedName name="OR.22">'[26]#RIF'!$A$19</definedName>
    <definedName name="OR.23">'[26]#RIF'!$A$19</definedName>
    <definedName name="OR.24">'[26]#RIF'!$A$17</definedName>
    <definedName name="OR.25">'[26]#RIF'!$A$18</definedName>
    <definedName name="OR.26">'[26]#RIF'!$A$20</definedName>
    <definedName name="OR.27">'[26]#RIF'!$A$9</definedName>
    <definedName name="OR.28">'[26]#RIF'!$A$17</definedName>
    <definedName name="OR.29">'[26]#RIF'!$A$11</definedName>
    <definedName name="OR.3">'[26]#RIF'!$A$7</definedName>
    <definedName name="OR.30">'[26]#RIF'!$A$10</definedName>
    <definedName name="OR.31">'[26]#RIF'!$A$6</definedName>
    <definedName name="OR.32">'[26]#RIF'!$A$10</definedName>
    <definedName name="OR.33">'[26]#RIF'!$A$6</definedName>
    <definedName name="OR.34">'[26]#RIF'!$A$7</definedName>
    <definedName name="OR.35">'[26]#RIF'!$A$11</definedName>
    <definedName name="OR.36">'[26]#RIF'!$A$7</definedName>
    <definedName name="OR.37">'[26]#RIF'!$A$7</definedName>
    <definedName name="OR.38">'[26]#RIF'!$A$5</definedName>
    <definedName name="OR.39">'[26]#RIF'!$A$10</definedName>
    <definedName name="OR.4">'[26]#RIF'!$A$9</definedName>
    <definedName name="OR.40">'[26]#RIF'!$A$10</definedName>
    <definedName name="OR.41">'[26]#RIF'!$A$6</definedName>
    <definedName name="OR.42">'[26]#RIF'!$A$7</definedName>
    <definedName name="OR.5">'[26]#RIF'!$A$11</definedName>
    <definedName name="OR.6">'[26]#RIF'!$A$10</definedName>
    <definedName name="OR.7">'[26]#RIF'!$A$8</definedName>
    <definedName name="OR.8">'[26]#RIF'!$A$6</definedName>
    <definedName name="OR.9">'[26]#RIF'!$A$9</definedName>
    <definedName name="ore_di_funzionamento" localSheetId="0">#REF!</definedName>
    <definedName name="ore_di_funzionamento" localSheetId="2">#REF!</definedName>
    <definedName name="ore_di_funzionamento">#REF!</definedName>
    <definedName name="ore_di_funzionamento_1" localSheetId="0">#REF!</definedName>
    <definedName name="ore_di_funzionamento_1" localSheetId="2">#REF!</definedName>
    <definedName name="ore_di_funzionamento_1">#REF!</definedName>
    <definedName name="ore_di_funzionamento_10" localSheetId="0">#REF!</definedName>
    <definedName name="ore_di_funzionamento_10" localSheetId="2">#REF!</definedName>
    <definedName name="ore_di_funzionamento_10">#REF!</definedName>
    <definedName name="ore_di_funzionamento_11" localSheetId="2">#REF!</definedName>
    <definedName name="ore_di_funzionamento_11">#REF!</definedName>
    <definedName name="ore_di_funzionamento_12" localSheetId="2">#REF!</definedName>
    <definedName name="ore_di_funzionamento_12">#REF!</definedName>
    <definedName name="ore_di_funzionamento_13" localSheetId="2">#REF!</definedName>
    <definedName name="ore_di_funzionamento_13">#REF!</definedName>
    <definedName name="ore_di_funzionamento_14" localSheetId="2">#REF!</definedName>
    <definedName name="ore_di_funzionamento_14">#REF!</definedName>
    <definedName name="ore_di_funzionamento_15" localSheetId="2">#REF!</definedName>
    <definedName name="ore_di_funzionamento_15">#REF!</definedName>
    <definedName name="ore_di_funzionamento_16" localSheetId="2">#REF!</definedName>
    <definedName name="ore_di_funzionamento_16">#REF!</definedName>
    <definedName name="ore_di_funzionamento_17" localSheetId="2">#REF!</definedName>
    <definedName name="ore_di_funzionamento_17">#REF!</definedName>
    <definedName name="ore_di_funzionamento_18" localSheetId="2">#REF!</definedName>
    <definedName name="ore_di_funzionamento_18">#REF!</definedName>
    <definedName name="ore_di_funzionamento_19" localSheetId="2">#REF!</definedName>
    <definedName name="ore_di_funzionamento_19">#REF!</definedName>
    <definedName name="ore_di_funzionamento_2" localSheetId="2">#REF!</definedName>
    <definedName name="ore_di_funzionamento_2">#REF!</definedName>
    <definedName name="ore_di_funzionamento_20" localSheetId="2">#REF!</definedName>
    <definedName name="ore_di_funzionamento_20">#REF!</definedName>
    <definedName name="ore_di_funzionamento_21" localSheetId="2">#REF!</definedName>
    <definedName name="ore_di_funzionamento_21">#REF!</definedName>
    <definedName name="ore_di_funzionamento_3" localSheetId="2">#REF!</definedName>
    <definedName name="ore_di_funzionamento_3">#REF!</definedName>
    <definedName name="ore_di_funzionamento_4" localSheetId="2">#REF!</definedName>
    <definedName name="ore_di_funzionamento_4">#REF!</definedName>
    <definedName name="ore_di_funzionamento_5" localSheetId="2">#REF!</definedName>
    <definedName name="ore_di_funzionamento_5">#REF!</definedName>
    <definedName name="ore_di_funzionamento_6" localSheetId="2">#REF!</definedName>
    <definedName name="ore_di_funzionamento_6">#REF!</definedName>
    <definedName name="ore_di_funzionamento_7" localSheetId="2">#REF!</definedName>
    <definedName name="ore_di_funzionamento_7">#REF!</definedName>
    <definedName name="ore_di_funzionamento_8" localSheetId="2">#REF!</definedName>
    <definedName name="ore_di_funzionamento_8">#REF!</definedName>
    <definedName name="ore_di_funzionamento_9" localSheetId="2">#REF!</definedName>
    <definedName name="ore_di_funzionamento_9">#REF!</definedName>
    <definedName name="p" localSheetId="2">#REF!</definedName>
    <definedName name="p">#REF!</definedName>
    <definedName name="paolo" localSheetId="0">{#N/A,#N/A,FALSE,"P&amp;L-BS-CF"}</definedName>
    <definedName name="paolo">{#N/A,#N/A,FALSE,"P&amp;L-BS-CF"}</definedName>
    <definedName name="passivo" localSheetId="0">#REF!</definedName>
    <definedName name="passivo" localSheetId="2">#REF!</definedName>
    <definedName name="passivo">#REF!</definedName>
    <definedName name="patrimonio" localSheetId="0">'[14]Ramo_Nuova_Geovis'!#REF!</definedName>
    <definedName name="patrimonio" localSheetId="2">'[14]Ramo_Nuova_Geovis'!#REF!</definedName>
    <definedName name="patrimonio">'[14]Ramo_Nuova_Geovis'!#REF!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 localSheetId="2">DATE(YEAR('Investimenti 2019_2022'!Loan_Start),MONTH('Investimenti 2019_2022'!Loan_Start)+Payment_Number,DAY('Investimenti 2019_2022'!Loan_Start))</definedName>
    <definedName name="Payment_Date">DATE(YEAR(Loan_Start),MONTH(Loan_Start)+Payment_Number,DAY(Loan_Start))</definedName>
    <definedName name="Payment_Needed">"Pagamento richiesto"</definedName>
    <definedName name="Piano_2018">OFFSET('[12]PdI-cronoprogramma_investimenti'!$BC$5,0,0,COUNTA('[12]PdI-cronoprogramma_investimenti'!$BL:$BL)-1,1)</definedName>
    <definedName name="Piano_2019">OFFSET('[12]PdI-cronoprogramma_investimenti'!$BD$5,0,0,COUNTA('[12]PdI-cronoprogramma_investimenti'!$BL:$BL)-1,1)</definedName>
    <definedName name="Piano_acquedotti">OFFSET('[12]PdI-cronoprogramma_investimenti'!$Z$5,0,0,COUNTA('[12]PdI-cronoprogramma_investimenti'!$BL:$BL)-1,1)</definedName>
    <definedName name="Piano_post2019">OFFSET('[12]PdI-cronoprogramma_investimenti'!$BE$5,0,0,COUNTA('[12]PdI-cronoprogramma_investimenti'!$BL:$BL)-1,1)</definedName>
    <definedName name="pippo" localSheetId="0">{#N/A,#N/A,FALSE,"P&amp;L-BS-CF"}</definedName>
    <definedName name="pippo">{#N/A,#N/A,FALSE,"P&amp;L-BS-CF"}</definedName>
    <definedName name="Plan" localSheetId="0">#REF!</definedName>
    <definedName name="Plan" localSheetId="2">#REF!</definedName>
    <definedName name="Plan">#REF!</definedName>
    <definedName name="Plan_vado" localSheetId="0">#REF!</definedName>
    <definedName name="Plan_vado" localSheetId="2">#REF!</definedName>
    <definedName name="Plan_vado">#REF!</definedName>
    <definedName name="PlantType1" localSheetId="0">#REF!</definedName>
    <definedName name="PlantType1" localSheetId="2">#REF!</definedName>
    <definedName name="PlantType1">#REF!</definedName>
    <definedName name="PlantType2" localSheetId="2">#REF!</definedName>
    <definedName name="PlantType2">#REF!</definedName>
    <definedName name="popolazione_ato">'[12]Dati_Anni_precedenti'!$C$92</definedName>
    <definedName name="POPS" localSheetId="0">#REF!</definedName>
    <definedName name="POPS" localSheetId="2">#REF!</definedName>
    <definedName name="POPS">#REF!</definedName>
    <definedName name="PREPARATO" localSheetId="2">#REF!</definedName>
    <definedName name="PREPARATO">#REF!</definedName>
    <definedName name="Princ" localSheetId="2">#REF!</definedName>
    <definedName name="Princ">#REF!</definedName>
    <definedName name="Print_Area_MI" localSheetId="2">#REF!</definedName>
    <definedName name="Print_Area_MI">#REF!</definedName>
    <definedName name="Print_Area_Reset" localSheetId="2">OFFSET('Investimenti 2019_2022'!Full_Print,0,0,'Investimenti 2019_2022'!Last_Row)</definedName>
    <definedName name="Print_Area_Reset">OFFSET(Full_Print,0,0,Last_Row)</definedName>
    <definedName name="PRIORITA" localSheetId="0">#REF!</definedName>
    <definedName name="PRIORITA" localSheetId="2">#REF!</definedName>
    <definedName name="PRIORITA">#REF!</definedName>
    <definedName name="Priorità" localSheetId="2">#REF!</definedName>
    <definedName name="Priorità">#REF!</definedName>
    <definedName name="Privatizz" localSheetId="2">#REF!</definedName>
    <definedName name="Privatizz">#REF!</definedName>
    <definedName name="PRO" localSheetId="2">#REF!</definedName>
    <definedName name="PRO">#REF!</definedName>
    <definedName name="prospetti" localSheetId="2">#REF!</definedName>
    <definedName name="prospetti">#REF!</definedName>
    <definedName name="PROSPETTO_DEI_FLUSSI_DI_CASSA" localSheetId="2">#REF!</definedName>
    <definedName name="PROSPETTO_DEI_FLUSSI_DI_CASSA">#REF!</definedName>
    <definedName name="PROSPETTO_DI_ANDAMENTO_DELLE_VENDITE" localSheetId="0">'[36]Valfino'!#REF!</definedName>
    <definedName name="PROSPETTO_DI_ANDAMENTO_DELLE_VENDITE" localSheetId="2">'[36]Valfino'!#REF!</definedName>
    <definedName name="PROSPETTO_DI_ANDAMENTO_DELLE_VENDITE">'[36]Valfino'!#REF!</definedName>
    <definedName name="provincia" localSheetId="0">#REF!</definedName>
    <definedName name="provincia" localSheetId="2">#REF!</definedName>
    <definedName name="provincia">#REF!</definedName>
    <definedName name="prq">'[12]Input_per_calcoli_finali'!$I$22</definedName>
    <definedName name="PU.10">'[26]#RIF'!$C$17:$Q$29</definedName>
    <definedName name="PU.11">'[26]#RIF'!$C$17:$M$37</definedName>
    <definedName name="PU.12">'[26]#RIF'!$C$15:$O$64</definedName>
    <definedName name="PU.13">'[26]#RIF'!$C$15:$K$52</definedName>
    <definedName name="PU.14">'[26]#RIF'!$C$12:$G$30</definedName>
    <definedName name="PU.15">'[26]#RIF'!$C$14:$G$44</definedName>
    <definedName name="PU.16">'[26]#RIF'!$C$15:$O$74</definedName>
    <definedName name="PU.17">'[26]#RIF'!$C$17:$I$68</definedName>
    <definedName name="PU.18">'[26]#RIF'!$C$17:$M$54</definedName>
    <definedName name="PU.19">'[26]#RIF'!$C$15:$K$32</definedName>
    <definedName name="PU.20">'[26]#RIF'!$C$15:$K$73</definedName>
    <definedName name="PU.21">'[26]#RIF'!$C$14:$G$42</definedName>
    <definedName name="PU.22">'[26]#RIF'!$C$30:$O$41</definedName>
    <definedName name="PU.23">'[26]#RIF'!$C$29:$I$49</definedName>
    <definedName name="PU.24">'[26]#RIF'!$C$27:$I$38</definedName>
    <definedName name="PU.25">'[26]#RIF'!$C$26:$O$38</definedName>
    <definedName name="PU.26">'[26]#RIF'!$C$27:$K$39</definedName>
    <definedName name="PU.27">'[26]#RIF'!$C$12:$E$39</definedName>
    <definedName name="PU.28">'[26]#RIF'!$C$25:$K$40</definedName>
    <definedName name="PU.29">'[26]#RIF'!$C$42:$Q$42</definedName>
    <definedName name="PU.3">'[26]#RIF'!$C$11:$E$24</definedName>
    <definedName name="PU.30">'[26]#RIF'!$C$18:$I$54</definedName>
    <definedName name="PU.31">'[26]#RIF'!$C$50:$E$50</definedName>
    <definedName name="PU.32">'[26]#RIF'!$C$16:$E$90</definedName>
    <definedName name="PU.33">('[26]#RIF'!$C$18:$K$18,'[26]#RIF'!$C$38:$E$38,'[26]#RIF'!$C$52:$E$52,'[26]#RIF'!$C$66:$E$66)</definedName>
    <definedName name="PU.34">'[26]#RIF'!$C$12:$E$26</definedName>
    <definedName name="PU.35">('[26]#RIF'!$C$47:$E$47,'[26]#RIF'!$C$29:$E$29)</definedName>
    <definedName name="PU.36">'[26]#RIF'!$C$15:$E$70</definedName>
    <definedName name="PU.37">'[26]#RIF'!$C$10:$E$66</definedName>
    <definedName name="PU.38">'[26]#RIF'!$C$17:$E$17</definedName>
    <definedName name="PU.39">'[26]#RIF'!$C$29:$E$29</definedName>
    <definedName name="PU.4">('[26]#RIF'!$C$19:$I$42,'[26]#RIF'!$O$19:$U$42,'[26]#RIF'!$Y$19:$AE$42,'[26]#RIF'!$AK$19:$AM$42)</definedName>
    <definedName name="PU.40">'[26]#RIF'!$C$31:$E$31</definedName>
    <definedName name="PU.41">'[26]#RIF'!$C$52:$E$52</definedName>
    <definedName name="PU.42">'[26]#RIF'!$O$57</definedName>
    <definedName name="PU.5">('[26]#RIF'!$C$16:$E$25,'[26]#RIF'!$C$38:$E$46)</definedName>
    <definedName name="PU.6">'[26]#RIF'!$C$18:$AM$40</definedName>
    <definedName name="PU.7" localSheetId="0">'[26]#RIF'!#REF!</definedName>
    <definedName name="PU.7" localSheetId="2">'[26]#RIF'!#REF!</definedName>
    <definedName name="PU.7">'[26]#RIF'!#REF!</definedName>
    <definedName name="PU.8">'[26]#RIF'!$C$16:$Q$82</definedName>
    <definedName name="PU.9">'[26]#RIF'!$C$36:$Y$41</definedName>
    <definedName name="pwoefù" localSheetId="0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localSheetId="0">#REF!</definedName>
    <definedName name="Q" localSheetId="2">#REF!</definedName>
    <definedName name="Q">#REF!</definedName>
    <definedName name="QB">'[26]#RIF'!$A$4:$D$15</definedName>
    <definedName name="QBC">'[26]#RIF'!$D$15</definedName>
    <definedName name="QBP">'[26]#RIF'!$A$4</definedName>
    <definedName name="QC">'[26]#RIF'!$A$102:$J$117</definedName>
    <definedName name="QCC">'[26]#RIF'!$K$132</definedName>
    <definedName name="QCP">'[26]#RIF'!$A$102</definedName>
    <definedName name="Qe_Bigucci_Risultati_2006" localSheetId="0">#REF!</definedName>
    <definedName name="Qe_Bigucci_Risultati_2006" localSheetId="2">#REF!</definedName>
    <definedName name="Qe_Bigucci_Risultati_2006">#REF!</definedName>
    <definedName name="qewe" localSheetId="0">{"Area1",#N/A,TRUE,"Obiettivo";"Area2",#N/A,TRUE,"Dati per Direzione"}</definedName>
    <definedName name="qewe">{"Area1",#N/A,TRUE,"Obiettivo";"Area2",#N/A,TRUE,"Dati per Direzione"}</definedName>
    <definedName name="QN">'[26]#RIF'!$A$26:$J$98</definedName>
    <definedName name="QNC">'[26]#RIF'!$F$98</definedName>
    <definedName name="QNP">'[26]#RIF'!$A$26</definedName>
    <definedName name="Quad">'[12]framework_schemi'!$D$52</definedName>
    <definedName name="quadratura1" localSheetId="0">{"Area1",#N/A,TRUE,"Obiettivo";"Area2",#N/A,TRUE,"Dati per Direzione"}</definedName>
    <definedName name="quadratura1">{"Area1",#N/A,TRUE,"Obiettivo";"Area2",#N/A,TRUE,"Dati per Direzione"}</definedName>
    <definedName name="qwqw" localSheetId="0">{"Area1",#N/A,TRUE,"Obiettivo";"Area2",#N/A,TRUE,"Dati per Direzione"}</definedName>
    <definedName name="qwqw">{"Area1",#N/A,TRUE,"Obiettivo";"Area2",#N/A,TRUE,"Dati per Direzione"}</definedName>
    <definedName name="qwqwq">'[37]elenco'!$A$3:$A$6</definedName>
    <definedName name="qwqwqew" localSheetId="0">{#N/A,#N/A,FALSE,"P&amp;L-BS-CF"}</definedName>
    <definedName name="qwqwqew">{#N/A,#N/A,FALSE,"P&amp;L-BS-CF"}</definedName>
    <definedName name="R_NORM" localSheetId="0">#REF!</definedName>
    <definedName name="R_NORM" localSheetId="2">#REF!</definedName>
    <definedName name="R_NORM">#REF!</definedName>
    <definedName name="RAB_ante2015">OFFSET('[12]RAB_cespiti_ante2015'!$A$5,0,0,COUNTA('[12]RAB_cespiti_ante2015'!$A:$A)-1,20)</definedName>
    <definedName name="RAB_cespiti_ante2015">OFFSET('[12]RAB_cespiti_ante2015'!$A$5,1,0,COUNTA('[12]RAB_cespiti_ante2015'!$A:$A)-2,20)</definedName>
    <definedName name="RAB_PROPRIETARI">OFFSET('[12]RAB_Proprietari'!$A$4,1,0,COUNTA('[12]RAB_Proprietari'!$N:$N),54)</definedName>
    <definedName name="Rapp.Cam._metodi_analitici" localSheetId="0">#REF!</definedName>
    <definedName name="Rapp.Cam._metodi_analitici" localSheetId="2">#REF!</definedName>
    <definedName name="Rapp.Cam._metodi_analitici">#REF!</definedName>
    <definedName name="Rapporti_di_cambio" localSheetId="0">#REF!</definedName>
    <definedName name="Rapporti_di_cambio" localSheetId="2">#REF!</definedName>
    <definedName name="Rapporti_di_cambio">#REF!</definedName>
    <definedName name="ravenna" localSheetId="2">#REF!</definedName>
    <definedName name="ravenna">#REF!</definedName>
    <definedName name="Reddituale" localSheetId="2">#REF!</definedName>
    <definedName name="Reddituale">#REF!</definedName>
    <definedName name="REF" localSheetId="2">#REF!</definedName>
    <definedName name="REF">#REF!</definedName>
    <definedName name="Reimbursement">"Rimborso"</definedName>
    <definedName name="RES_2018">OFFSET('[12]PdI-cronoprogramma_gestionale'!$O$4,0,0,COUNTA('[12]PdI-cronoprogramma_gestionale'!$AK:$AK)-1,1)</definedName>
    <definedName name="RES_2019">OFFSET('[12]PdI-cronoprogramma_gestionale'!$W$4,0,0,COUNTA('[12]PdI-cronoprogramma_gestionale'!$AK:$AK)-1,1)</definedName>
    <definedName name="RESP" localSheetId="0">#REF!</definedName>
    <definedName name="RESP" localSheetId="2">#REF!</definedName>
    <definedName name="RESP">#REF!</definedName>
    <definedName name="Rett_cont" localSheetId="2">#REF!</definedName>
    <definedName name="Rett_cont">#REF!</definedName>
    <definedName name="ric" localSheetId="0">'ALL5'!ric</definedName>
    <definedName name="ric">[0]!ric</definedName>
    <definedName name="rimini" localSheetId="0">#REF!</definedName>
    <definedName name="rimini" localSheetId="2">#REF!</definedName>
    <definedName name="rimini">#REF!</definedName>
    <definedName name="RISULTATI" localSheetId="0">#REF!</definedName>
    <definedName name="RISULTATI" localSheetId="2">#REF!</definedName>
    <definedName name="RISULTATI">#REF!</definedName>
    <definedName name="risultato" localSheetId="0">'[24]2002'!#REF!</definedName>
    <definedName name="risultato" localSheetId="2">'[24]2002'!#REF!</definedName>
    <definedName name="risultato">'[24]2002'!#REF!</definedName>
    <definedName name="RIVISTO" localSheetId="0">#REF!</definedName>
    <definedName name="RIVISTO" localSheetId="2">#REF!</definedName>
    <definedName name="RIVISTO">#REF!</definedName>
    <definedName name="rn" localSheetId="0">#REF!</definedName>
    <definedName name="rn" localSheetId="2">#REF!</definedName>
    <definedName name="rn">#REF!</definedName>
    <definedName name="rnacq" localSheetId="0">#REF!</definedName>
    <definedName name="rnacq" localSheetId="2">#REF!</definedName>
    <definedName name="rnacq">#REF!</definedName>
    <definedName name="rndep" localSheetId="2">#REF!</definedName>
    <definedName name="rndep">#REF!</definedName>
    <definedName name="rnfogn" localSheetId="2">#REF!</definedName>
    <definedName name="rnfogn">#REF!</definedName>
    <definedName name="rosso">'[19]BASETURNO'!$A$6:$A$7</definedName>
    <definedName name="rpi">'[12]framework_schemi'!$D$40</definedName>
    <definedName name="s" localSheetId="0">{#N/A,#N/A,FALSE,"P&amp;L-BS-CF"}</definedName>
    <definedName name="s">{#N/A,#N/A,FALSE,"P&amp;L-BS-CF"}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chema" localSheetId="2">MID([0]!Quad,8,99)</definedName>
    <definedName name="schema">MID(Quad,8,99)</definedName>
    <definedName name="schema_regolatorio">'[12]TT_Tabelle_Riferimento'!$B$22:$B$27</definedName>
    <definedName name="sdfsd" localSheetId="0">{#N/A,#N/A,FALSE,"P&amp;L-BS-CF"}</definedName>
    <definedName name="sdfsd">{#N/A,#N/A,FALSE,"P&amp;L-BS-CF"}</definedName>
    <definedName name="sdfsdf" localSheetId="0">{"Area1",#N/A,TRUE,"Obiettivo";"Area2",#N/A,TRUE,"Dati per Direzione"}</definedName>
    <definedName name="sdfsdf">{"Area1",#N/A,TRUE,"Obiettivo";"Area2",#N/A,TRUE,"Dati per Direzione"}</definedName>
    <definedName name="segm" localSheetId="0">#REF!</definedName>
    <definedName name="segm" localSheetId="2">#REF!</definedName>
    <definedName name="segm">#REF!</definedName>
    <definedName name="servizi_idrici">'[12]TT_Tabelle_Riferimento'!$D$14:$D$16</definedName>
    <definedName name="Servizio" localSheetId="0">#REF!</definedName>
    <definedName name="Servizio" localSheetId="2">#REF!</definedName>
    <definedName name="Servizio">#REF!</definedName>
    <definedName name="Servizio_Dettaglio">'[12]TT_Tabelle_Riferimento'!$B$3:$B$10</definedName>
    <definedName name="settore" localSheetId="0">#REF!</definedName>
    <definedName name="settore" localSheetId="2">#REF!</definedName>
    <definedName name="settore">#REF!</definedName>
    <definedName name="SEZIONE" localSheetId="2">#REF!</definedName>
    <definedName name="SEZIONE">#REF!</definedName>
    <definedName name="si_no">'[12]TT_Tabelle_Riferimento'!$E$3:$E$4</definedName>
    <definedName name="sic4u" localSheetId="0">{"Area1",#N/A,TRUE,"Obiettivo";"Area2",#N/A,TRUE,"Dati per Direzione"}</definedName>
    <definedName name="sic4u">{"Area1",#N/A,TRUE,"Obiettivo";"Area2",#N/A,TRUE,"Dati per Direzione"}</definedName>
    <definedName name="SINO" localSheetId="0">#REF!</definedName>
    <definedName name="SINO" localSheetId="2">#REF!</definedName>
    <definedName name="SINO">#REF!</definedName>
    <definedName name="Site" localSheetId="0">#REF!</definedName>
    <definedName name="Site" localSheetId="2">#REF!</definedName>
    <definedName name="Site">#REF!</definedName>
    <definedName name="SmaltRif" localSheetId="0">#REF!</definedName>
    <definedName name="SmaltRif" localSheetId="2">#REF!</definedName>
    <definedName name="SmaltRif">#REF!</definedName>
    <definedName name="soggetti_aggr">OFFSET('[12]Info_eventuali_aggregazioni'!$N$9,0,0,COUNTA('[12]Info_eventuali_aggregazioni'!$N$9:$N$2344),3)</definedName>
    <definedName name="Soggetti_Elenco">OFFSET('[12]Soggetti_Scambio'!$A$7,1,0,COUNTA('[12]Soggetti_Scambio'!$A:$A),13)</definedName>
    <definedName name="soggetto_j">OFFSET('[12]Soggetti_Scambio'!$H$7,0,0,COUNTA('[12]Soggetti_Scambio'!$H$7:IV13),2)</definedName>
    <definedName name="SOT" localSheetId="0">#REF!</definedName>
    <definedName name="SOT" localSheetId="2">#REF!</definedName>
    <definedName name="SOT">#REF!</definedName>
    <definedName name="sot_bo_ambiente">'[38]SOT_BO_invio'!$C$134:$AJ$204</definedName>
    <definedName name="sot_bo_clienti">'[38]SOT_BO_invio'!$C$207:$H$277</definedName>
    <definedName name="sot_bo_reti">'[38]SOT_BO_invio'!$C$61:$BE$131</definedName>
    <definedName name="sot_bo_struttura">'[38]SOT_BO_invio'!$C$280:$H$350</definedName>
    <definedName name="sot_bo_tutto">'[38]SOT_BO_invio'!$C$1:$I$58</definedName>
    <definedName name="SOTTOFASE" localSheetId="0">#REF!</definedName>
    <definedName name="SOTTOFASE" localSheetId="2">#REF!</definedName>
    <definedName name="SOTTOFASE">#REF!</definedName>
    <definedName name="SP_storici" localSheetId="0">#REF!</definedName>
    <definedName name="SP_storici" localSheetId="2">#REF!</definedName>
    <definedName name="SP_storici">#REF!</definedName>
    <definedName name="Spa" localSheetId="0">#REF!</definedName>
    <definedName name="Spa" localSheetId="2">#REF!</definedName>
    <definedName name="Spa">#REF!</definedName>
    <definedName name="Ss" localSheetId="0">{#N/A,#N/A,FALSE,"P&amp;L-BS-CF"}</definedName>
    <definedName name="Ss">{#N/A,#N/A,FALSE,"P&amp;L-BS-CF"}</definedName>
    <definedName name="SSS" localSheetId="0">{#N/A,#N/A,FALSE,"P&amp;L-BS-CF"}</definedName>
    <definedName name="SSS">{#N/A,#N/A,FALSE,"P&amp;L-BS-CF"}</definedName>
    <definedName name="ssss" localSheetId="0">{#N/A,#N/A,FALSE,"P&amp;L-BS-CF"}</definedName>
    <definedName name="ssss">{#N/A,#N/A,FALSE,"P&amp;L-BS-CF"}</definedName>
    <definedName name="ST.10">'[26]#RIF'!$A$5:$Q$29</definedName>
    <definedName name="ST.11">'[26]#RIF'!$A$7:$M$39</definedName>
    <definedName name="ST.12">'[26]#RIF'!$A$4:$O$68</definedName>
    <definedName name="ST.13">'[26]#RIF'!$A$4:$K$52</definedName>
    <definedName name="ST.14">'[26]#RIF'!$A$4:$G$33</definedName>
    <definedName name="ST.15">'[26]#RIF'!$A$5:$G$46</definedName>
    <definedName name="ST.16">'[26]#RIF'!$A$5:$O$74</definedName>
    <definedName name="ST.17">'[26]#RIF'!$A$5:$I$68</definedName>
    <definedName name="ST.18">'[26]#RIF'!$A$6:$M$54</definedName>
    <definedName name="ST.19">'[26]#RIF'!$A$3:$K$32</definedName>
    <definedName name="ST.20">'[26]#RIF'!$A$5:$K$73</definedName>
    <definedName name="ST.21">'[26]#RIF'!$A$5:$G$44</definedName>
    <definedName name="ST.22">'[26]#RIF'!$A$16:$Q$44</definedName>
    <definedName name="ST.23">'[26]#RIF'!$A$17:$M$51</definedName>
    <definedName name="ST.24">'[26]#RIF'!$A$14:$M$41</definedName>
    <definedName name="ST.25">'[26]#RIF'!$A$16:$Q$39</definedName>
    <definedName name="ST.26">'[26]#RIF'!$A$17:$M$40</definedName>
    <definedName name="ST.27">'[26]#RIF'!$A$6:$E$41</definedName>
    <definedName name="ST.28">'[26]#RIF'!$A$15:$M$42</definedName>
    <definedName name="ST.29">'[26]#RIF'!$A$6:$Q$42</definedName>
    <definedName name="ST.3">'[26]#RIF'!$A$4:$F$24</definedName>
    <definedName name="ST.30">'[26]#RIF'!$A$8:$I$57</definedName>
    <definedName name="ST.31">'[26]#RIF'!$A$5:$E$50</definedName>
    <definedName name="ST.32">'[26]#RIF'!$A$8:$E$91</definedName>
    <definedName name="ST.33">'[26]#RIF'!$A$4:$K$66</definedName>
    <definedName name="ST.34">'[26]#RIF'!$A$5:$E$29</definedName>
    <definedName name="ST.35">'[26]#RIF'!$A$8:$E$47</definedName>
    <definedName name="ST.36">'[26]#RIF'!$A$4:$E$73</definedName>
    <definedName name="ST.37">'[26]#RIF'!$A$5:$E$69</definedName>
    <definedName name="ST.38">'[26]#RIF'!$A$3:$E$17</definedName>
    <definedName name="ST.39">'[26]#RIF'!$A$6:$F$29</definedName>
    <definedName name="ST.4">'[26]#RIF'!$A$7:$AO$45</definedName>
    <definedName name="ST.40">'[26]#RIF'!$A$6:$E$31</definedName>
    <definedName name="ST.41">'[26]#RIF'!$A$4:$E$52</definedName>
    <definedName name="ST.42">'[26]#RIF'!$A$3:$O$59</definedName>
    <definedName name="ST.5">'[26]#RIF'!$A$6:$F$48</definedName>
    <definedName name="ST.6">'[26]#RIF'!$A$7:$AO$42</definedName>
    <definedName name="ST.7">'[26]#RIF'!$A$7:$AG$68</definedName>
    <definedName name="ST.8">'[26]#RIF'!$A$6:$U$83</definedName>
    <definedName name="ST.9">'[26]#RIF'!$A$5:$Y$41</definedName>
    <definedName name="stampa" localSheetId="0">'ALL5'!stampa</definedName>
    <definedName name="stampa">[0]!stampa</definedName>
    <definedName name="stampa_c" localSheetId="0">'ALL5'!stampa_c</definedName>
    <definedName name="stampa_c">[0]!stampa_c</definedName>
    <definedName name="Stampa_Carrara" localSheetId="0">'ALL5'!Stampa_Carrara</definedName>
    <definedName name="Stampa_Carrara">[0]!Stampa_Carrara</definedName>
    <definedName name="stampa_r" localSheetId="0">'ALL5'!stampa_r</definedName>
    <definedName name="stampa_r">[0]!stampa_r</definedName>
    <definedName name="stampatutto" localSheetId="0">#REF!</definedName>
    <definedName name="stampatutto" localSheetId="2">#REF!</definedName>
    <definedName name="stampatutto">#REF!</definedName>
    <definedName name="StatoEsec" localSheetId="0">#REF!</definedName>
    <definedName name="StatoEsec" localSheetId="2">#REF!</definedName>
    <definedName name="StatoEsec">#REF!</definedName>
    <definedName name="StatoEser" localSheetId="0">#REF!</definedName>
    <definedName name="StatoEser" localSheetId="2">#REF!</definedName>
    <definedName name="StatoEser">#REF!</definedName>
    <definedName name="StatoPatr" localSheetId="2">#REF!</definedName>
    <definedName name="StatoPatr">#REF!</definedName>
    <definedName name="StatoPian" localSheetId="2">#REF!</definedName>
    <definedName name="StatoPian">#REF!</definedName>
    <definedName name="StatoProg" localSheetId="2">#REF!</definedName>
    <definedName name="StatoProg">#REF!</definedName>
    <definedName name="STN.10">'[26]#RIF'!$A$2:$S$29</definedName>
    <definedName name="STN.11">'[26]#RIF'!$A$2:$O$39</definedName>
    <definedName name="STN.12">'[26]#RIF'!$A$1:$Q$68</definedName>
    <definedName name="STN.13">'[26]#RIF'!$A$2:$N$52</definedName>
    <definedName name="STN.14">'[26]#RIF'!$A$4:$I$33</definedName>
    <definedName name="STN.15">'[26]#RIF'!$A$2:$I$46</definedName>
    <definedName name="STN.16">'[26]#RIF'!$A$2:$Q$74</definedName>
    <definedName name="STN.17">'[26]#RIF'!$A$5:$K$68</definedName>
    <definedName name="STN.18">'[26]#RIF'!$A$3:$O$54</definedName>
    <definedName name="STN.19">'[26]#RIF'!$A$3:$M$32</definedName>
    <definedName name="STN.20">'[26]#RIF'!$A$1:$N$73</definedName>
    <definedName name="STN.21">'[26]#RIF'!$A$2:$I$44</definedName>
    <definedName name="STN.22">'[26]#RIF'!$A$2:$S$44</definedName>
    <definedName name="STN.23">'[26]#RIF'!$A$2:$O$51</definedName>
    <definedName name="STN.24">'[26]#RIF'!$A$2:$O$41</definedName>
    <definedName name="STN.25">'[26]#RIF'!$A$2:$S$39</definedName>
    <definedName name="STN.26">'[26]#RIF'!$A$2:$O$40</definedName>
    <definedName name="STN.27">'[26]#RIF'!$A$2:$L$41</definedName>
    <definedName name="STN.28">'[26]#RIF'!$A$2:$O$42</definedName>
    <definedName name="STN.29">'[26]#RIF'!$A$2:$S$42</definedName>
    <definedName name="STN.3">'[26]#RIF'!$A$2:$G$24</definedName>
    <definedName name="STN.30">'[26]#RIF'!$A$2:$L$57</definedName>
    <definedName name="STN.31">'[26]#RIF'!$A$2:$G$50</definedName>
    <definedName name="STN.32">'[26]#RIF'!$A$2:$J$91</definedName>
    <definedName name="STN.33">'[26]#RIF'!$A$1:$M$66</definedName>
    <definedName name="STN.34">'[26]#RIF'!$A$2:$G$29</definedName>
    <definedName name="STN.35">'[26]#RIF'!$A$2:$J$47</definedName>
    <definedName name="STN.36">'[26]#RIF'!$A$2:$G$73</definedName>
    <definedName name="STN.37">'[26]#RIF'!$A$2:$G$69</definedName>
    <definedName name="STN.38">'[26]#RIF'!$A$2:$G$17</definedName>
    <definedName name="STN.39">'[26]#RIF'!$A$2:$K$29</definedName>
    <definedName name="STN.4">'[26]#RIF'!$A$2:$AQ$45</definedName>
    <definedName name="STN.40">'[26]#RIF'!$A$2:$J$31</definedName>
    <definedName name="STN.41">'[26]#RIF'!$A$1:$G$52</definedName>
    <definedName name="STN.42">'[26]#RIF'!$A$3:$Q$59</definedName>
    <definedName name="STN.5">'[26]#RIF'!$A$2:$J$48</definedName>
    <definedName name="STN.6">'[26]#RIF'!$A$2:$AQ$42</definedName>
    <definedName name="STN.7">'[26]#RIF'!$A$2:$AI$68</definedName>
    <definedName name="STN.8">'[26]#RIF'!$A$1:$W$83</definedName>
    <definedName name="STN.9">'[26]#RIF'!$A$2:$AA$41</definedName>
    <definedName name="STOCK">('[26]#RIF'!$C$17:$C$18,'[26]#RIF'!$C$21,'[26]#RIF'!$C$24:$C$25,'[26]#RIF'!$C$29:$C$30,'[26]#RIF'!$C$33:$C$34,'[26]#RIF'!$C$37)</definedName>
    <definedName name="Storico_Ambiti_Tariffari_Comuni">OFFSET('[12]Storico_Ambiti_Tariffari_Comuni'!$A$7,1,0,COUNTA('[12]Storico_Ambiti_Tariffari_Comuni'!$A:$A)-1,4)</definedName>
    <definedName name="Storico_Ambiti_Tariffari_Ricavi">OFFSET('[12]Storico_Ricavi_ambiti_tariffari'!$B$10,1,0,COUNTA('[12]Storico_Ricavi_ambiti_tariffari'!$O:$O)-1,18)</definedName>
    <definedName name="Storico_AmbitiTariffariElenco">OFFSET('[12]Storico_Elenco_Ambiti_Tariffari'!$B$7,1,0,COUNTA('[12]Storico_Elenco_Ambiti_Tariffari'!$D:$D)-1,6)</definedName>
    <definedName name="Struttura" localSheetId="0">#REF!</definedName>
    <definedName name="Struttura" localSheetId="2">#REF!</definedName>
    <definedName name="Struttura">#REF!</definedName>
    <definedName name="Tab_Parametri" localSheetId="0">#REF!</definedName>
    <definedName name="Tab_Parametri" localSheetId="2">#REF!</definedName>
    <definedName name="Tab_Parametri">#REF!</definedName>
    <definedName name="Tab_Testata" localSheetId="0">#REF!</definedName>
    <definedName name="Tab_Testata" localSheetId="2">#REF!</definedName>
    <definedName name="Tab_Testata">#REF!</definedName>
    <definedName name="tariffa" localSheetId="2">#REF!</definedName>
    <definedName name="tariffa">#REF!</definedName>
    <definedName name="TB.10">'[26]#RIF'!$B$16</definedName>
    <definedName name="TB.11">'[26]#RIF'!$B$17</definedName>
    <definedName name="TB.12">'[26]#RIF'!$B$15</definedName>
    <definedName name="TB.13">'[26]#RIF'!$B$14</definedName>
    <definedName name="TB.14">'[26]#RIF'!$B$11</definedName>
    <definedName name="TB.15">'[26]#RIF'!$B$13</definedName>
    <definedName name="TB.16">'[26]#RIF'!$B$15</definedName>
    <definedName name="TB.17">'[26]#RIF'!$B$16</definedName>
    <definedName name="TB.18">'[26]#RIF'!$B$15</definedName>
    <definedName name="TB.19">'[26]#RIF'!$B$14</definedName>
    <definedName name="TB.20">'[26]#RIF'!$B$15</definedName>
    <definedName name="TB.21">'[26]#RIF'!$B$13</definedName>
    <definedName name="TB.22">'[26]#RIF'!$B$28</definedName>
    <definedName name="TB.23">'[26]#RIF'!$B$27</definedName>
    <definedName name="TB.24">'[26]#RIF'!$B$25</definedName>
    <definedName name="TB.25">'[26]#RIF'!$B$26</definedName>
    <definedName name="TB.26">'[26]#RIF'!$B$27</definedName>
    <definedName name="TB.27">'[26]#RIF'!$B$12</definedName>
    <definedName name="TB.28">'[26]#RIF'!$B$24</definedName>
    <definedName name="TB.29">'[26]#RIF'!$B$14</definedName>
    <definedName name="TB.3">'[26]#RIF'!$B$11</definedName>
    <definedName name="TB.30">'[26]#RIF'!$B$18</definedName>
    <definedName name="TB.31">'[26]#RIF'!$B$10</definedName>
    <definedName name="TB.32">'[26]#RIF'!$B$15</definedName>
    <definedName name="TB.33">'[26]#RIF'!$B$15</definedName>
    <definedName name="TB.34">'[26]#RIF'!$B$12</definedName>
    <definedName name="TB.35">'[26]#RIF'!$B$14</definedName>
    <definedName name="TB.36">'[26]#RIF'!$B$14</definedName>
    <definedName name="TB.37">'[26]#RIF'!$B$9</definedName>
    <definedName name="TB.38">'[26]#RIF'!$B$9</definedName>
    <definedName name="TB.39">'[26]#RIF'!$B$13</definedName>
    <definedName name="TB.4">'[26]#RIF'!$B$18</definedName>
    <definedName name="TB.40">'[26]#RIF'!$B$13</definedName>
    <definedName name="TB.41">'[26]#RIF'!$B$10</definedName>
    <definedName name="TB.42">'[26]#RIF'!$B$14</definedName>
    <definedName name="TB.5">'[26]#RIF'!$B$16</definedName>
    <definedName name="TB.6">'[26]#RIF'!$B$17</definedName>
    <definedName name="TB.7">'[26]#RIF'!$B$17</definedName>
    <definedName name="TB.8">'[26]#RIF'!$B$15</definedName>
    <definedName name="TB.9">'[26]#RIF'!$B$16</definedName>
    <definedName name="TEBIT" localSheetId="0">#REF!</definedName>
    <definedName name="TEBIT" localSheetId="2">#REF!</definedName>
    <definedName name="TEBIT">#REF!</definedName>
    <definedName name="Tecnologia" localSheetId="0">#REF!</definedName>
    <definedName name="Tecnologia" localSheetId="2">#REF!</definedName>
    <definedName name="Tecnologia">#REF!</definedName>
    <definedName name="tele" localSheetId="0">'[39]Area Reti Input'!#REF!</definedName>
    <definedName name="tele" localSheetId="2">'[39]Area Reti Input'!#REF!</definedName>
    <definedName name="tele">'[39]Area Reti Input'!#REF!</definedName>
    <definedName name="test" localSheetId="0">{#N/A,#N/A,FALSE,"Aging Summary";#N/A,#N/A,FALSE,"Ratio Analysis";#N/A,#N/A,FALSE,"Test 120 Day Accts";#N/A,#N/A,FALSE,"Tickmarks"}</definedName>
    <definedName name="test">{#N/A,#N/A,FALSE,"Aging Summary";#N/A,#N/A,FALSE,"Ratio Analysis";#N/A,#N/A,FALSE,"Test 120 Day Accts";#N/A,#N/A,FALSE,"Tickmarks"}</definedName>
    <definedName name="test_01" localSheetId="0">{#N/A,#N/A,FALSE,"Aging Summary";#N/A,#N/A,FALSE,"Ratio Analysis";#N/A,#N/A,FALSE,"Test 120 Day Accts";#N/A,#N/A,FALSE,"Tickmarks"}</definedName>
    <definedName name="test_01">{#N/A,#N/A,FALSE,"Aging Summary";#N/A,#N/A,FALSE,"Ratio Analysis";#N/A,#N/A,FALSE,"Test 120 Day Accts";#N/A,#N/A,FALSE,"Tickmarks"}</definedName>
    <definedName name="TEST0" localSheetId="0">#REF!</definedName>
    <definedName name="TEST0" localSheetId="2">#REF!</definedName>
    <definedName name="TEST0">#REF!</definedName>
    <definedName name="TEST2" localSheetId="0">#REF!</definedName>
    <definedName name="TEST2" localSheetId="2">#REF!</definedName>
    <definedName name="TEST2">#REF!</definedName>
    <definedName name="TESTHKEY" localSheetId="0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O1" localSheetId="2">#REF!</definedName>
    <definedName name="TESTO1">#REF!</definedName>
    <definedName name="TESTVKEY" localSheetId="2">#REF!</definedName>
    <definedName name="TESTVKEY">#REF!</definedName>
    <definedName name="ticsi_t_s">'[12]TT_Tabelle_Riferimento'!$H$74:$I$78</definedName>
    <definedName name="ticsi_tipol">'[12]TT_Tabelle_Riferimento'!$G$62:$G$68</definedName>
    <definedName name="timing" localSheetId="0">#REF!</definedName>
    <definedName name="timing" localSheetId="2">#REF!</definedName>
    <definedName name="timing">#REF!</definedName>
    <definedName name="Timing_in_year" localSheetId="2">#REF!</definedName>
    <definedName name="Timing_in_year">#REF!</definedName>
    <definedName name="Timing_years" localSheetId="2">#REF!</definedName>
    <definedName name="Timing_years">#REF!</definedName>
    <definedName name="TIPO" localSheetId="2">#REF!</definedName>
    <definedName name="TIPO">#REF!</definedName>
    <definedName name="tipo_affidamento">'[12]TT_Tabelle_Riferimento'!$G$14:$G$18</definedName>
    <definedName name="TipoCom" localSheetId="0">#REF!</definedName>
    <definedName name="TipoCom" localSheetId="2">#REF!</definedName>
    <definedName name="TipoCom">#REF!</definedName>
    <definedName name="TipoLavoro" localSheetId="2">#REF!</definedName>
    <definedName name="TipoLavoro">#REF!</definedName>
    <definedName name="TIPOLIGIA" localSheetId="2">#REF!</definedName>
    <definedName name="TIPOLIGIA">#REF!</definedName>
    <definedName name="TIPOLOG" localSheetId="2">#REF!</definedName>
    <definedName name="TIPOLOG">#REF!</definedName>
    <definedName name="tipologia" localSheetId="2">#REF!</definedName>
    <definedName name="tipologia">#REF!</definedName>
    <definedName name="Tipologia_Proprietario">'[12]TT_Tabelle_Riferimento'!$B$14:$B$19</definedName>
    <definedName name="Tipologia_uso">'[12]TT_Tabelle_Riferimento'!$E$14:$E$23</definedName>
    <definedName name="TipoMot" localSheetId="0">#REF!</definedName>
    <definedName name="TipoMot" localSheetId="2">#REF!</definedName>
    <definedName name="TipoMot">#REF!</definedName>
    <definedName name="TIR" localSheetId="0">'[35]Sheet2'!#REF!</definedName>
    <definedName name="TIR" localSheetId="2">'[35]Sheet2'!#REF!</definedName>
    <definedName name="TIR">'[35]Sheet2'!#REF!</definedName>
    <definedName name="TIR_azionista" localSheetId="0">'[35]Sheet3'!#REF!</definedName>
    <definedName name="TIR_azionista" localSheetId="2">'[35]Sheet3'!#REF!</definedName>
    <definedName name="TIR_azionista">'[35]Sheet3'!#REF!</definedName>
    <definedName name="TIR_per_l_azionista" localSheetId="2">'[35]Sheet2'!#REF!</definedName>
    <definedName name="TIR_per_l_azionista">'[35]Sheet2'!#REF!</definedName>
    <definedName name="titoli" localSheetId="0">#REF!</definedName>
    <definedName name="titoli" localSheetId="2">#REF!</definedName>
    <definedName name="titoli">#REF!</definedName>
    <definedName name="titoli1" localSheetId="2">'[14]Ramo_Nuova_Geovis'!#REF!</definedName>
    <definedName name="titoli1">'[14]Ramo_Nuova_Geovis'!#REF!</definedName>
    <definedName name="titoli2" localSheetId="2">'[14]Ramo_Nuova_Geovis'!#REF!</definedName>
    <definedName name="titoli2">'[14]Ramo_Nuova_Geovis'!#REF!</definedName>
    <definedName name="tot_att_circolante" localSheetId="0">#REF!</definedName>
    <definedName name="tot_att_circolante" localSheetId="2">#REF!</definedName>
    <definedName name="tot_att_circolante">#REF!</definedName>
    <definedName name="tot_attivo" localSheetId="0">#REF!</definedName>
    <definedName name="tot_attivo" localSheetId="2">#REF!</definedName>
    <definedName name="tot_attivo">#REF!</definedName>
    <definedName name="tot_immob" localSheetId="0">#REF!</definedName>
    <definedName name="tot_immob" localSheetId="2">#REF!</definedName>
    <definedName name="tot_immob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RASCINAMENTO" localSheetId="0">#REF!</definedName>
    <definedName name="TRASCINAMENTO" localSheetId="2">#REF!</definedName>
    <definedName name="TRASCINAMENTO">#REF!</definedName>
    <definedName name="Trasf_contr_2017">OFFSET('[12]PdI-cronoprogramma_investimenti'!$AW$5,0,0,COUNTA('[12]PdI-cronoprogramma_investimenti'!$BL:$BL)-1,1)</definedName>
    <definedName name="Trasf_contr_2018">OFFSET('[12]PdI-cronoprogramma_investimenti'!$AY$5,0,0,COUNTA('[12]PdI-cronoprogramma_investimenti'!$BL:$BL)-1,1)</definedName>
    <definedName name="Trasf_contr_2019">OFFSET('[12]PdI-cronoprogramma_investimenti'!$BA$5,0,0,COUNTA('[12]PdI-cronoprogramma_investimenti'!$BL:$BL)-1,1)</definedName>
    <definedName name="Trasf_netti_2017">OFFSET('[12]PdI-cronoprogramma_investimenti'!$AV$5,0,0,COUNTA('[12]PdI-cronoprogramma_investimenti'!$BL:$BL)-1,1)</definedName>
    <definedName name="Trasf_netti_2018">OFFSET('[12]PdI-cronoprogramma_investimenti'!$AX$5,0,0,COUNTA('[12]PdI-cronoprogramma_investimenti'!$BL:$BL)-1,1)</definedName>
    <definedName name="Trasf_netti_2019">OFFSET('[12]PdI-cronoprogramma_investimenti'!$AZ$5,0,0,COUNTA('[12]PdI-cronoprogramma_investimenti'!$BL:$BL)-1,1)</definedName>
    <definedName name="tret" localSheetId="0">{#N/A,#N/A,FALSE,"Aging Summary";#N/A,#N/A,FALSE,"Ratio Analysis";#N/A,#N/A,FALSE,"Test 120 Day Accts";#N/A,#N/A,FALSE,"Tickmarks"}</definedName>
    <definedName name="tret">{#N/A,#N/A,FALSE,"Aging Summary";#N/A,#N/A,FALSE,"Ratio Analysis";#N/A,#N/A,FALSE,"Test 120 Day Accts";#N/A,#N/A,FALSE,"Tickmarks"}</definedName>
    <definedName name="trt" localSheetId="0">{#N/A,#N/A,FALSE,"Aging Summary";#N/A,#N/A,FALSE,"Ratio Analysis";#N/A,#N/A,FALSE,"Test 120 Day Accts";#N/A,#N/A,FALSE,"Tickmarks"}</definedName>
    <definedName name="trt">{#N/A,#N/A,FALSE,"Aging Summary";#N/A,#N/A,FALSE,"Ratio Analysis";#N/A,#N/A,FALSE,"Test 120 Day Accts";#N/A,#N/A,FALSE,"Tickmarks"}</definedName>
    <definedName name="ù" localSheetId="0">{#N/A,#N/A,FALSE,"P&amp;L-BS-CF"}</definedName>
    <definedName name="ù">{#N/A,#N/A,FALSE,"P&amp;L-BS-CF"}</definedName>
    <definedName name="UDB" localSheetId="0">#REF!</definedName>
    <definedName name="UDB" localSheetId="2">#REF!</definedName>
    <definedName name="UDB">#REF!</definedName>
    <definedName name="UdBMekko0" localSheetId="0">#REF!</definedName>
    <definedName name="UdBMekko0" localSheetId="2">#REF!</definedName>
    <definedName name="UdBMekko0">#REF!</definedName>
    <definedName name="unita" localSheetId="0">#REF!</definedName>
    <definedName name="unita" localSheetId="2">#REF!</definedName>
    <definedName name="unita">#REF!</definedName>
    <definedName name="utenti">'[40]Foglio1'!$A$1:$J$182</definedName>
    <definedName name="uui" localSheetId="0">{#N/A,#N/A,FALSE,"Aging Summary";#N/A,#N/A,FALSE,"Ratio Analysis";#N/A,#N/A,FALSE,"Test 120 Day Accts";#N/A,#N/A,FALSE,"Tickmarks"}</definedName>
    <definedName name="uui">{#N/A,#N/A,FALSE,"Aging Summary";#N/A,#N/A,FALSE,"Ratio Analysis";#N/A,#N/A,FALSE,"Test 120 Day Accts";#N/A,#N/A,FALSE,"Tickmarks"}</definedName>
    <definedName name="v" localSheetId="0">#REF!</definedName>
    <definedName name="v" localSheetId="2">#REF!</definedName>
    <definedName name="v">#REF!</definedName>
    <definedName name="val_produz" localSheetId="0">'[24]2002'!#REF!</definedName>
    <definedName name="val_produz" localSheetId="2">'[24]2002'!#REF!</definedName>
    <definedName name="val_produz">'[24]2002'!#REF!</definedName>
    <definedName name="ValImp" localSheetId="0">#REF!</definedName>
    <definedName name="ValImp" localSheetId="2">#REF!</definedName>
    <definedName name="ValImp">#REF!</definedName>
    <definedName name="valori_impliciti" localSheetId="0">#REF!</definedName>
    <definedName name="valori_impliciti" localSheetId="2">#REF!</definedName>
    <definedName name="valori_impliciti">#REF!</definedName>
    <definedName name="VALPRODUZ" localSheetId="0">#REF!</definedName>
    <definedName name="VALPRODUZ" localSheetId="2">#REF!</definedName>
    <definedName name="VALPRODUZ">#REF!</definedName>
    <definedName name="Values_Entered" localSheetId="2">IF('Investimenti 2019_2022'!Loan_Amount*'Investimenti 2019_2022'!Interest_Rate*'Investimenti 2019_2022'!Loan_Years*'Investimenti 2019_2022'!Loan_Start&gt;0,1,0)</definedName>
    <definedName name="Values_Entered">IF(Loan_Amount*Interest_Rate*Loan_Years*Loan_Start&gt;0,1,0)</definedName>
    <definedName name="VAN_Azionista" localSheetId="0">'[35]Sheet3'!#REF!</definedName>
    <definedName name="VAN_Azionista" localSheetId="2">'[35]Sheet3'!#REF!</definedName>
    <definedName name="VAN_Azionista">'[35]Sheet3'!#REF!</definedName>
    <definedName name="var">'[12]Input_per_calcoli_finali'!$I$27</definedName>
    <definedName name="VARIABILI_DI_INPUT" localSheetId="0">'[36]Valfino'!#REF!</definedName>
    <definedName name="VARIABILI_DI_INPUT" localSheetId="2">'[36]Valfino'!#REF!</definedName>
    <definedName name="VARIABILI_DI_INPUT">'[36]Valfino'!#REF!</definedName>
    <definedName name="varturno" localSheetId="0">#REF!</definedName>
    <definedName name="varturno" localSheetId="2">#REF!</definedName>
    <definedName name="varturno">#REF!</definedName>
    <definedName name="vecchio" localSheetId="0">{#N/A,#N/A,FALSE,"P&amp;L-BS-CF"}</definedName>
    <definedName name="vecchio">{#N/A,#N/A,FALSE,"P&amp;L-BS-CF"}</definedName>
    <definedName name="Vendita_Servizi">OFFSET('[12]Vendita_Servizi_ingrosso'!$A$5,1,0,COUNTA('[12]Vendita_Servizi_ingrosso'!$A:$A)-1,39)</definedName>
    <definedName name="verde">'[19]BASETURNO'!$A$10</definedName>
    <definedName name="vital1">'[20]Personalizza'!$F$12</definedName>
    <definedName name="vital10">'[20]Personalizza'!$H$14</definedName>
    <definedName name="vital11">'[20]Personalizza'!$H$15</definedName>
    <definedName name="vital2">'[20]Personalizza'!$F$13</definedName>
    <definedName name="vital4">'[20]Personalizza'!$F$14</definedName>
    <definedName name="vital5">'[20]Personalizza'!$F$15</definedName>
    <definedName name="vital6">'[20]Personalizza'!$F$16</definedName>
    <definedName name="vital8">'[20]Personalizza'!$H$12</definedName>
    <definedName name="vital9">'[20]Personalizza'!$H$13</definedName>
    <definedName name="vite_regolatorie">'[12]TT_riepilogo_RAB'!#REF!</definedName>
    <definedName name="voci" localSheetId="0">#REF!</definedName>
    <definedName name="voci" localSheetId="2">#REF!</definedName>
    <definedName name="voci">#REF!</definedName>
    <definedName name="VRP">'[41]Grad'!$E$37</definedName>
    <definedName name="vrps">'[41]Grad'!$F$37</definedName>
    <definedName name="vvv" localSheetId="0">#REF!</definedName>
    <definedName name="vvv" localSheetId="2">#REF!</definedName>
    <definedName name="vvv">#REF!</definedName>
    <definedName name="WageInflation" localSheetId="0">#REF!</definedName>
    <definedName name="WageInflation" localSheetId="2">#REF!</definedName>
    <definedName name="WageInflation">#REF!</definedName>
    <definedName name="WhichPlan">'[33]#RIF'!$D$3</definedName>
    <definedName name="wrn.Aging._.and._.Trend._.Analysis." localSheetId="0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Danilo." localSheetId="0">{#N/A,#N/A,TRUE,"Main Issues";#N/A,#N/A,TRUE,"Income statement ($)"}</definedName>
    <definedName name="wrn.Danilo.">{#N/A,#N/A,TRUE,"Main Issues";#N/A,#N/A,TRUE,"Income statement ($)"}</definedName>
    <definedName name="wrn.mario" localSheetId="0">{"Area1",#N/A,TRUE,"Obiettivo";"Area2",#N/A,TRUE,"Dati per Direzione"}</definedName>
    <definedName name="wrn.mario">{"Area1",#N/A,TRUE,"Obiettivo";"Area2",#N/A,TRUE,"Dati per Direzione"}</definedName>
    <definedName name="wrn.Mario." localSheetId="0">{"Area1",#N/A,TRUE,"Obiettivo";"Area2",#N/A,TRUE,"Dati per Direzione"}</definedName>
    <definedName name="wrn.Mario.">{"Area1",#N/A,TRUE,"Obiettivo";"Area2",#N/A,TRUE,"Dati per Direzione"}</definedName>
    <definedName name="wrn.Modello." localSheetId="0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aolo" localSheetId="0">{"Area1",#N/A,TRUE,"Obiettivo";"Area2",#N/A,TRUE,"Dati per Direzione"}</definedName>
    <definedName name="wrn.paolo">{"Area1",#N/A,TRUE,"Obiettivo";"Area2",#N/A,TRUE,"Dati per Direzione"}</definedName>
    <definedName name="wrn.Report._.Cash._.Flow." localSheetId="0">{#N/A,#N/A,FALSE,"P&amp;L-BS-CF"}</definedName>
    <definedName name="wrn.Report._.Cash._.Flow.">{#N/A,#N/A,FALSE,"P&amp;L-BS-CF"}</definedName>
    <definedName name="wrn.SIMONA." localSheetId="0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SIMONA.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Valuation." localSheetId="0">{#N/A,#N/A,FALSE,"Colombo";#N/A,#N/A,FALSE,"Colata";#N/A,#N/A,FALSE,"Colombo + Colata"}</definedName>
    <definedName name="wrn.Valuation.">{#N/A,#N/A,FALSE,"Colombo";#N/A,#N/A,FALSE,"Colata";#N/A,#N/A,FALSE,"Colombo + Colata"}</definedName>
    <definedName name="X" localSheetId="0">#REF!</definedName>
    <definedName name="X" localSheetId="2">#REF!</definedName>
    <definedName name="X">#REF!</definedName>
    <definedName name="xs" localSheetId="0">{#N/A,#N/A,FALSE,"P&amp;L-BS-CF"}</definedName>
    <definedName name="xs">{#N/A,#N/A,FALSE,"P&amp;L-BS-CF"}</definedName>
    <definedName name="xschema">'[12]framework_schemi'!$D$42</definedName>
    <definedName name="xx">'[16]#RIF'!$C$25:$K$40</definedName>
    <definedName name="xxx" localSheetId="0">#REF!</definedName>
    <definedName name="xxx" localSheetId="2">#REF!</definedName>
    <definedName name="xxx">#REF!</definedName>
    <definedName name="Year_end" localSheetId="0">#REF!</definedName>
    <definedName name="Year_end" localSheetId="2">#REF!</definedName>
    <definedName name="Year_end">#REF!</definedName>
    <definedName name="z">'[41]Grad'!$E$20</definedName>
    <definedName name="ZC.10">'[26]#RIF'!$Q$29</definedName>
    <definedName name="ZC.11">('[26]#RIF'!$G$17:$I$18,'[26]#RIF'!$G$21:$I$25,'[26]#RIF'!$G$29:$I$30,'[26]#RIF'!$G$33)</definedName>
    <definedName name="ZC.12">('[26]#RIF'!$G$15,'[26]#RIF'!$G$15:$I$18,'[26]#RIF'!$G$21:$I$24,'[26]#RIF'!$G$27:$I$30,'[26]#RIF'!$G$33:$I$36,'[26]#RIF'!$O$60:$O$64,'[26]#RIF'!$I$54:$I$55,'[26]#RIF'!$G$40:$G$52,'[26]#RIF'!$O$67:$O$68)</definedName>
    <definedName name="ZC.13">('[26]#RIF'!$G$15:$G$19,'[26]#RIF'!$G$23:$G$27,'[26]#RIF'!$G$39:$G$43,'[26]#RIF'!$G$46:$G$48,'[26]#RIF'!$K$52,'[26]#RIF'!$G$31:$G$35)</definedName>
    <definedName name="ZC.16">('[26]#RIF'!$G$15:$K$25,'[26]#RIF'!$G$28:$K$36,'[26]#RIF'!$G$40:$K$51,'[26]#RIF'!$G$54:$K$54,'[26]#RIF'!$K$65,'[26]#RIF'!$C$71:$I$74)</definedName>
    <definedName name="ZC.17">('[26]#RIF'!$C$17:$G$54,'[26]#RIF'!$C$62:$C$68,'[26]#RIF'!$I$62:$I$66)</definedName>
    <definedName name="ZC.18">('[26]#RIF'!$G$17:$I$18,'[26]#RIF'!$G$22:$I$23,'[26]#RIF'!$G$27:$I$37,'[26]#RIF'!$G$54:$I$54)</definedName>
    <definedName name="ZC.19">('[26]#RIF'!$G$15:$G$17,'[26]#RIF'!$G$22:$G$24,'[26]#RIF'!$K$30:$K$32)</definedName>
    <definedName name="ZC.20">('[26]#RIF'!$K$63,'[26]#RIF'!$K$63,'[26]#RIF'!$E$15:$G$58,'[26]#RIF'!$K$63:$K$73)</definedName>
    <definedName name="ZC.22">('[26]#RIF'!$O$30:$O$33,'[26]#RIF'!$O$37:$O$41)</definedName>
    <definedName name="ZC.23">('[26]#RIF'!$I$29,'[26]#RIF'!$I$29:$I$32,'[26]#RIF'!$I$36:$I$40,'[26]#RIF'!$I$44:$I$46,'[26]#RIF'!$I$49)</definedName>
    <definedName name="ZC.24">('[26]#RIF'!$I$27:$I$30,'[26]#RIF'!$I$34:$I$38)</definedName>
    <definedName name="ZC.25">'[26]#RIF'!$O$26:$O$38</definedName>
    <definedName name="ZC.26">'[26]#RIF'!$K$27:$K$39</definedName>
    <definedName name="ZC.28">('[26]#RIF'!$K$25:$K$37,'[26]#RIF'!$K$40)</definedName>
    <definedName name="ZC.3">'[26]#RIF'!$E$24</definedName>
    <definedName name="ZC.30">'[26]#RIF'!$C$18:$E$26</definedName>
    <definedName name="ZC.33">'[26]#RIF'!$C$15:$E$17</definedName>
    <definedName name="ZC.39">'[26]#RIF'!$C$13:$C$28</definedName>
    <definedName name="ZC.4">('[26]#RIF'!$Y$19:$AE$42,'[26]#RIF'!$AK$19:$AM$42)</definedName>
    <definedName name="ZC.42">('[26]#RIF'!$C$14:$M$18,'[26]#RIF'!$C$21:$M$55)</definedName>
    <definedName name="ZC.43" localSheetId="0">(#REF!,#REF!)</definedName>
    <definedName name="ZC.43" localSheetId="2">(#REF!,#REF!)</definedName>
    <definedName name="ZC.43">(#REF!,#REF!)</definedName>
    <definedName name="ZC.6">('[26]#RIF'!$Y$18:$AE$19,'[26]#RIF'!$AK$18:$AM$19,'[26]#RIF'!$Y$22:$AE$37,'[26]#RIF'!$AK$22:$AM$37,'[26]#RIF'!$Y$40:$AE$40,'[26]#RIF'!$AK$40:$AM$40)</definedName>
    <definedName name="ZC.7">'[26]#RIF'!$U$18:$AA$54</definedName>
    <definedName name="ZC.8">('[26]#RIF'!$C$16:$K$42,'[26]#RIF'!$O$16:$Q$42,'[26]#RIF'!$O$56:$Q$82,'[26]#RIF'!$C$56:$K$82)</definedName>
    <definedName name="ZC.9">'[26]#RIF'!$Y$38:$Y$41</definedName>
    <definedName name="ZI.10">'[26]#RIF'!$M$17:$Q$29</definedName>
    <definedName name="ZI.11">'[26]#RIF'!$G$17:$M$37</definedName>
    <definedName name="ZI.12">'[26]#RIF'!$G$15:$O$68</definedName>
    <definedName name="ZI.13">'[26]#RIF'!$G$14:$K$52</definedName>
    <definedName name="ZI.14">'[26]#RIF'!$G$11:$G$30</definedName>
    <definedName name="ZI.15">'[26]#RIF'!$G$14:$G$44</definedName>
    <definedName name="ZI.16">'[26]#RIF'!$C$15:$O$74</definedName>
    <definedName name="ZI.17">'[26]#RIF'!$C$17:$I$68</definedName>
    <definedName name="ZI.18">'[26]#RIF'!$G$17:$M$54</definedName>
    <definedName name="ZI.19">'[26]#RIF'!$G$14:$K$32</definedName>
    <definedName name="ZI.20">'[26]#RIF'!$E$15:$K$73</definedName>
    <definedName name="ZI.21">'[26]#RIF'!$G$13:$G$42</definedName>
    <definedName name="ZI.22">'[26]#RIF'!$O$30:$O$41</definedName>
    <definedName name="ZI.23">'[26]#RIF'!$I$29:$I$49</definedName>
    <definedName name="ZI.24">'[26]#RIF'!$I$25:$I$38</definedName>
    <definedName name="ZI.25">'[26]#RIF'!$O$26:$O$38</definedName>
    <definedName name="ZI.26">'[26]#RIF'!$K$27:$K$39</definedName>
    <definedName name="ZI.27">'[26]#RIF'!$E$12:$E$40</definedName>
    <definedName name="ZI.28">'[26]#RIF'!$K$25:$K$40</definedName>
    <definedName name="ZI.29">'[26]#RIF'!$C$14:$G$39</definedName>
    <definedName name="ZI.3">'[26]#RIF'!$E$11:$E$24</definedName>
    <definedName name="ZI.30">'[26]#RIF'!$C$18:$E$54</definedName>
    <definedName name="ZI.31">'[26]#RIF'!$C$10:$C$47</definedName>
    <definedName name="ZI.32">'[26]#RIF'!$C$16:$C$91</definedName>
    <definedName name="ZI.33">'[26]#RIF'!$C$15:$C$65</definedName>
    <definedName name="ZI.34">'[26]#RIF'!$C$12:$C$26</definedName>
    <definedName name="ZI.35">'[26]#RIF'!$C$14:$C$46</definedName>
    <definedName name="ZI.36">'[26]#RIF'!$C$15:$C$70</definedName>
    <definedName name="ZI.37">'[26]#RIF'!$C$10:$C$69</definedName>
    <definedName name="ZI.38">'[26]#RIF'!$C$9:$C$15</definedName>
    <definedName name="ZI.39">'[26]#RIF'!$C$13:$C$27</definedName>
    <definedName name="ZI.4">'[26]#RIF'!$O$19:$AM$42</definedName>
    <definedName name="ZI.40">'[26]#RIF'!$C$13:$C$29</definedName>
    <definedName name="ZI.41">'[26]#RIF'!$C$10:$C$49</definedName>
    <definedName name="ZI.42">'[26]#RIF'!$C$14:$M$55</definedName>
    <definedName name="ZI.5">'[26]#RIF'!$E$16:$E$47</definedName>
    <definedName name="ZI.6">'[26]#RIF'!$O$17:$AM$40</definedName>
    <definedName name="ZI.7">'[26]#RIF'!$M$16:$AA$54</definedName>
    <definedName name="ZI.8">'[26]#RIF'!$C$15:$Q$82</definedName>
    <definedName name="ZI.9">'[26]#RIF'!$S$16:$Y$41</definedName>
    <definedName name="zs">'[41]Grad'!$F$20</definedName>
  </definedNames>
  <calcPr fullCalcOnLoad="1"/>
</workbook>
</file>

<file path=xl/sharedStrings.xml><?xml version="1.0" encoding="utf-8"?>
<sst xmlns="http://schemas.openxmlformats.org/spreadsheetml/2006/main" count="1285" uniqueCount="588">
  <si>
    <t>Descrizione</t>
  </si>
  <si>
    <t>Tipo</t>
  </si>
  <si>
    <t>COMUNE</t>
  </si>
  <si>
    <t>ACQUEDOTTO</t>
  </si>
  <si>
    <t>FOGNATURA</t>
  </si>
  <si>
    <t>DEPURAZIONE</t>
  </si>
  <si>
    <t>2014REIA0001</t>
  </si>
  <si>
    <t>Albinea</t>
  </si>
  <si>
    <t>2014REIA0004</t>
  </si>
  <si>
    <t>Baiso</t>
  </si>
  <si>
    <t>Bibbiano</t>
  </si>
  <si>
    <t>2014REIA0006</t>
  </si>
  <si>
    <t>Boretto</t>
  </si>
  <si>
    <t>2014REIA0007</t>
  </si>
  <si>
    <t>Brescello</t>
  </si>
  <si>
    <t>Campagnola</t>
  </si>
  <si>
    <t>2014REIA0010</t>
  </si>
  <si>
    <t>Campegine</t>
  </si>
  <si>
    <t>Canossa</t>
  </si>
  <si>
    <t>2014REIA0012</t>
  </si>
  <si>
    <t>Carpineti</t>
  </si>
  <si>
    <t>Casalgrande</t>
  </si>
  <si>
    <t>2014REIA0018</t>
  </si>
  <si>
    <t>2014REIA0019</t>
  </si>
  <si>
    <t>Casina</t>
  </si>
  <si>
    <t>2014REIA0021</t>
  </si>
  <si>
    <t>Castellarano</t>
  </si>
  <si>
    <t>2014REIA0023</t>
  </si>
  <si>
    <t>2014REIA0025</t>
  </si>
  <si>
    <t>2014REIA0026</t>
  </si>
  <si>
    <t>2014REIA0028</t>
  </si>
  <si>
    <t>2014REIA0030</t>
  </si>
  <si>
    <t>2014REIA0031</t>
  </si>
  <si>
    <t>2014REIA0032</t>
  </si>
  <si>
    <t>2014REIA0033</t>
  </si>
  <si>
    <t>Cavriago</t>
  </si>
  <si>
    <t>2014REIA0034</t>
  </si>
  <si>
    <t>Ventasso</t>
  </si>
  <si>
    <t>Correggio</t>
  </si>
  <si>
    <t>2014REIA0036</t>
  </si>
  <si>
    <t>Fabbrico</t>
  </si>
  <si>
    <t>Gattatico</t>
  </si>
  <si>
    <t>2014REIA0039</t>
  </si>
  <si>
    <t>Gualtieri</t>
  </si>
  <si>
    <t>2014REIA0041</t>
  </si>
  <si>
    <t>Guastalla</t>
  </si>
  <si>
    <t>2014REIA0042</t>
  </si>
  <si>
    <t>2014REIA0043</t>
  </si>
  <si>
    <t>2014REIA0044</t>
  </si>
  <si>
    <t>Ligonchio</t>
  </si>
  <si>
    <t>2014REIA0045</t>
  </si>
  <si>
    <t>Luzzara</t>
  </si>
  <si>
    <t>2014REIA0049</t>
  </si>
  <si>
    <t>Novellara</t>
  </si>
  <si>
    <t>2014REIA0050</t>
  </si>
  <si>
    <t>2014REIA0051</t>
  </si>
  <si>
    <t>2014REIA0052</t>
  </si>
  <si>
    <t>Poviglio</t>
  </si>
  <si>
    <t>2014REIA0055</t>
  </si>
  <si>
    <t>2014REIA0056</t>
  </si>
  <si>
    <t>Ramiseto</t>
  </si>
  <si>
    <t>2014REIA0057</t>
  </si>
  <si>
    <t>2014REIA0061</t>
  </si>
  <si>
    <t>2014REIA0063</t>
  </si>
  <si>
    <t>2014REIA0064</t>
  </si>
  <si>
    <t>Reggiolo</t>
  </si>
  <si>
    <t>2014REIA0065</t>
  </si>
  <si>
    <t>2014REIA0066</t>
  </si>
  <si>
    <t>Rolo</t>
  </si>
  <si>
    <t>Rubiera</t>
  </si>
  <si>
    <t>2014REIA0071</t>
  </si>
  <si>
    <t>2014REIA0072</t>
  </si>
  <si>
    <t>2014REIA0073</t>
  </si>
  <si>
    <t>2014REIA0074</t>
  </si>
  <si>
    <t>2014REIA0076</t>
  </si>
  <si>
    <t>Scandiano</t>
  </si>
  <si>
    <t>2014REIA0079</t>
  </si>
  <si>
    <t>Viano</t>
  </si>
  <si>
    <t>2014REIA0080</t>
  </si>
  <si>
    <t>2014REIA0081</t>
  </si>
  <si>
    <t>2014REIA0082</t>
  </si>
  <si>
    <t>Villaminozzo</t>
  </si>
  <si>
    <t>2014REIA0083</t>
  </si>
  <si>
    <t>Opere pluricomunali</t>
  </si>
  <si>
    <t>2014REIA0085</t>
  </si>
  <si>
    <t>2014REIA0086</t>
  </si>
  <si>
    <t>2014REIA0087</t>
  </si>
  <si>
    <t>2014REIA0088</t>
  </si>
  <si>
    <t>2014REIA0091</t>
  </si>
  <si>
    <t>2014REIA0094</t>
  </si>
  <si>
    <t>2014REIA0095</t>
  </si>
  <si>
    <t>TUTTI</t>
  </si>
  <si>
    <t>Montecchio</t>
  </si>
  <si>
    <t>2015REIA0103</t>
  </si>
  <si>
    <t>2016REIA0057</t>
  </si>
  <si>
    <t>2016REIA0058</t>
  </si>
  <si>
    <t>2016REIA0070</t>
  </si>
  <si>
    <t>2016REIA0105</t>
  </si>
  <si>
    <t>2016REIA0106</t>
  </si>
  <si>
    <t>2016REIA0107</t>
  </si>
  <si>
    <t>2016REIA0108</t>
  </si>
  <si>
    <t>2016REIA0109</t>
  </si>
  <si>
    <t>2016REIA0110</t>
  </si>
  <si>
    <t>2016REIA0111</t>
  </si>
  <si>
    <t>2016REIA0112</t>
  </si>
  <si>
    <t>2016REIA0113</t>
  </si>
  <si>
    <t>2016REIA0114</t>
  </si>
  <si>
    <t>2016REIA0115</t>
  </si>
  <si>
    <t>Acquedotto di Salvaterra: potenziamento adduttrice tratto terminale DN 200</t>
  </si>
  <si>
    <t>2016REIA0116</t>
  </si>
  <si>
    <t>2016REIA0117</t>
  </si>
  <si>
    <t>Potenziamento impianto di depurazione Casina 2</t>
  </si>
  <si>
    <t>2016REIA0118</t>
  </si>
  <si>
    <t>2016REIA0120</t>
  </si>
  <si>
    <t>2016REIA0121</t>
  </si>
  <si>
    <t>Collagna</t>
  </si>
  <si>
    <t>2016REIA0122</t>
  </si>
  <si>
    <t>2016REIA0124</t>
  </si>
  <si>
    <t>2016REIA0125</t>
  </si>
  <si>
    <t>2016REIA0126</t>
  </si>
  <si>
    <t>2016REIA0127</t>
  </si>
  <si>
    <t>2016REIA0128</t>
  </si>
  <si>
    <t>2016REIA0129</t>
  </si>
  <si>
    <t>2016REIA0130</t>
  </si>
  <si>
    <t>2016REIA0131</t>
  </si>
  <si>
    <t>2016REIA0132</t>
  </si>
  <si>
    <t>2016REIA0133</t>
  </si>
  <si>
    <t>2016REIA0134</t>
  </si>
  <si>
    <t>2016REIA0135</t>
  </si>
  <si>
    <t>2016REIA0136</t>
  </si>
  <si>
    <t>2016REIA0137</t>
  </si>
  <si>
    <t>2016REIA0138</t>
  </si>
  <si>
    <t>2016REIA0139</t>
  </si>
  <si>
    <t>2016REIA0140</t>
  </si>
  <si>
    <t>2016REIA0141</t>
  </si>
  <si>
    <t>2016REIA0142</t>
  </si>
  <si>
    <t>2016REIA0144</t>
  </si>
  <si>
    <t>2016REIA0145</t>
  </si>
  <si>
    <t>2016REIA0146</t>
  </si>
  <si>
    <t>2016REIA0147</t>
  </si>
  <si>
    <t>2016REIA0148</t>
  </si>
  <si>
    <t>Boretto/Poviglio</t>
  </si>
  <si>
    <t>2017REIA0150</t>
  </si>
  <si>
    <t>2017REIA0151</t>
  </si>
  <si>
    <t>2017REIA0152</t>
  </si>
  <si>
    <t>2017REIA0153</t>
  </si>
  <si>
    <t>2017REIA0154</t>
  </si>
  <si>
    <t>2017REIA0155</t>
  </si>
  <si>
    <t>2017REIA0156</t>
  </si>
  <si>
    <t>2017REIA0157</t>
  </si>
  <si>
    <t>2017REIA0158</t>
  </si>
  <si>
    <t>2017REIA0159</t>
  </si>
  <si>
    <t>2017REIA0160</t>
  </si>
  <si>
    <t>2017REIA0161</t>
  </si>
  <si>
    <t>2017REIA0162</t>
  </si>
  <si>
    <t>2017REIA0163</t>
  </si>
  <si>
    <t>2017REIA0164</t>
  </si>
  <si>
    <t>2017REIA0165</t>
  </si>
  <si>
    <t>2017REIA0166</t>
  </si>
  <si>
    <t>2017REIA0167</t>
  </si>
  <si>
    <t>2017REIA0168</t>
  </si>
  <si>
    <t>opere pluricomunali</t>
  </si>
  <si>
    <t>Depuratore di Cigarello: potenziamento accumulo pretrattamento rifiuti liquidi (comma 3)</t>
  </si>
  <si>
    <t>Manutenzione straordinaria impianti di depurazione</t>
  </si>
  <si>
    <t>Sostituzione contatori adempimento D.M. 93/2017</t>
  </si>
  <si>
    <t>2018REIA0169</t>
  </si>
  <si>
    <t>2018REIA0170</t>
  </si>
  <si>
    <t>Carpineti/Casina</t>
  </si>
  <si>
    <t>Rinnovamento reti acquedotto al fine della riduzione delle perdite idriche</t>
  </si>
  <si>
    <t>2018REIA0174</t>
  </si>
  <si>
    <t>2018REIA0175</t>
  </si>
  <si>
    <t>2018REIA0176</t>
  </si>
  <si>
    <t>2018REIA0171</t>
  </si>
  <si>
    <t>2018REIA0172</t>
  </si>
  <si>
    <t>2018REIA0173</t>
  </si>
  <si>
    <t>STRUTTURA</t>
  </si>
  <si>
    <t>Manutenzione straordinaria fognature</t>
  </si>
  <si>
    <t>Bagnolo</t>
  </si>
  <si>
    <t>2018REIA0177</t>
  </si>
  <si>
    <t>2018REIA0178</t>
  </si>
  <si>
    <t>2018REIA0179</t>
  </si>
  <si>
    <t>2018REIA0180</t>
  </si>
  <si>
    <t>2018REIA0181</t>
  </si>
  <si>
    <t>2018REIA0182</t>
  </si>
  <si>
    <t>2018REIA0183</t>
  </si>
  <si>
    <t>2018REIA0184</t>
  </si>
  <si>
    <t>2018REIA0185</t>
  </si>
  <si>
    <t>2018REIA0186</t>
  </si>
  <si>
    <t>2018REIA0187</t>
  </si>
  <si>
    <t>2018REIA0188</t>
  </si>
  <si>
    <t>2018REIA0189</t>
  </si>
  <si>
    <t>2018REIA0190</t>
  </si>
  <si>
    <t>2018REIA0191</t>
  </si>
  <si>
    <t>2018REIA0192</t>
  </si>
  <si>
    <t>2018REIA0193</t>
  </si>
  <si>
    <t>2018REIA0194</t>
  </si>
  <si>
    <t>2018REIA0195</t>
  </si>
  <si>
    <t>2018REIA0196</t>
  </si>
  <si>
    <t>2018REIA0197</t>
  </si>
  <si>
    <t>2018REIA0198</t>
  </si>
  <si>
    <t>2018REIA0199</t>
  </si>
  <si>
    <t>2018REIA0200</t>
  </si>
  <si>
    <t>2018REIA0201</t>
  </si>
  <si>
    <t>2018REIA0202</t>
  </si>
  <si>
    <t>2018REIA0203</t>
  </si>
  <si>
    <t>2018REIA0204</t>
  </si>
  <si>
    <t>2018REIA0205</t>
  </si>
  <si>
    <t>2018REIA0206</t>
  </si>
  <si>
    <t>2018REIA0207</t>
  </si>
  <si>
    <t>2018REIA0208</t>
  </si>
  <si>
    <t>2018REIA0209</t>
  </si>
  <si>
    <t>2018REIA0210</t>
  </si>
  <si>
    <t>2018REIA0211</t>
  </si>
  <si>
    <t>2018REIA0212</t>
  </si>
  <si>
    <t>2018REIA0213</t>
  </si>
  <si>
    <t>2018REIA0214</t>
  </si>
  <si>
    <t>2018REIA0215</t>
  </si>
  <si>
    <t>2018REIA0216</t>
  </si>
  <si>
    <t>2018REIA0217</t>
  </si>
  <si>
    <t>2018REIA0218</t>
  </si>
  <si>
    <t>2018REIA0219</t>
  </si>
  <si>
    <t>2018REIA0220</t>
  </si>
  <si>
    <t>2018REIA0221</t>
  </si>
  <si>
    <t>2018REIA0222</t>
  </si>
  <si>
    <t>2018REIA0223</t>
  </si>
  <si>
    <t>2018REIA0224</t>
  </si>
  <si>
    <t>2018REIA0225</t>
  </si>
  <si>
    <t>2018REIA0226</t>
  </si>
  <si>
    <t>2018REIA0227</t>
  </si>
  <si>
    <t>2018REIA0228</t>
  </si>
  <si>
    <t>2018REIA0229</t>
  </si>
  <si>
    <t>2018REIA0230</t>
  </si>
  <si>
    <t>2018REIA0231</t>
  </si>
  <si>
    <t>2018REIA0232</t>
  </si>
  <si>
    <t>2018REIA0233</t>
  </si>
  <si>
    <t>2018REIA0234</t>
  </si>
  <si>
    <t>2018REIA0235</t>
  </si>
  <si>
    <t>2018REIA0236</t>
  </si>
  <si>
    <t>2018REIA0237</t>
  </si>
  <si>
    <t>2018REIA0238</t>
  </si>
  <si>
    <t>2018REIA0239</t>
  </si>
  <si>
    <t>2018REIA0240</t>
  </si>
  <si>
    <t>2018REIA0241</t>
  </si>
  <si>
    <t>2018REIA0242</t>
  </si>
  <si>
    <t>2018REIA0243</t>
  </si>
  <si>
    <t>2018REIA0244</t>
  </si>
  <si>
    <t>2018REIA0245</t>
  </si>
  <si>
    <t>2018REIA0246</t>
  </si>
  <si>
    <t>2018REIA0247</t>
  </si>
  <si>
    <t>2018REIA0248</t>
  </si>
  <si>
    <t>2018REIA0249</t>
  </si>
  <si>
    <t>2018REIA0250</t>
  </si>
  <si>
    <t>2018REIA0251</t>
  </si>
  <si>
    <t>2018REIA0252</t>
  </si>
  <si>
    <t>2018REIA0253</t>
  </si>
  <si>
    <t>2018REIA0254</t>
  </si>
  <si>
    <t>2018REIA0255</t>
  </si>
  <si>
    <t>2018REIA0256</t>
  </si>
  <si>
    <t>2018REIA0257</t>
  </si>
  <si>
    <t>2018REIA0258</t>
  </si>
  <si>
    <t>Tipologia interventi</t>
  </si>
  <si>
    <t>Anno 2019 [€]</t>
  </si>
  <si>
    <t>Anno 2020 [€]</t>
  </si>
  <si>
    <t>Anno 2021 [€]</t>
  </si>
  <si>
    <t>Anno 2022 [€]</t>
  </si>
  <si>
    <t>Anno 2023</t>
  </si>
  <si>
    <t>Anni 2024-2030 [€]</t>
  </si>
  <si>
    <t>Anni 2031-2040 [€]</t>
  </si>
  <si>
    <t>Opere acquedotto</t>
  </si>
  <si>
    <t>Estendimento rete in zone non servite</t>
  </si>
  <si>
    <t>Condutture e opere idrauliche fisse</t>
  </si>
  <si>
    <t>Manutenzione straordinaria acqua (serbatoi, sistemi controllo perdite idriche, impianti acquedotto, organi di manovra</t>
  </si>
  <si>
    <t>Sostituzione reti di distribuzione acquedottistiche</t>
  </si>
  <si>
    <t>Gruppi di misura elettronici</t>
  </si>
  <si>
    <t>Nuove reti o impianti di adduzione /opere captazione</t>
  </si>
  <si>
    <t>Impianti di sollevamento e pompaggio</t>
  </si>
  <si>
    <t>Nuovi allacci</t>
  </si>
  <si>
    <t xml:space="preserve">Opere fognatura </t>
  </si>
  <si>
    <t>Piano fognario</t>
  </si>
  <si>
    <t>Manutenzione straordinaria acque meteoriche</t>
  </si>
  <si>
    <t>Ristrutturazione, potenziamento e nuova realizzazione di opere e/o impianti della rete fognaria</t>
  </si>
  <si>
    <t>Estendimenti della rete fognaria</t>
  </si>
  <si>
    <t>Opere depurazione</t>
  </si>
  <si>
    <t>Impianti di trattamento</t>
  </si>
  <si>
    <t>Potenziamenti, adeguamenti e manutenzione ordinaria depuratori</t>
  </si>
  <si>
    <t>Cartografia acquedotti e fognature</t>
  </si>
  <si>
    <t>Studi, ricerche, brevetti, diritti di utilizzazione</t>
  </si>
  <si>
    <t>Investimenti di struttura</t>
  </si>
  <si>
    <t>Altre immobilizzazioni materiali e immateriali</t>
  </si>
  <si>
    <t>TOTALE INVESTIMENTI</t>
  </si>
  <si>
    <t>Categoria ARERA</t>
  </si>
  <si>
    <t>Terreni</t>
  </si>
  <si>
    <t>Costruzioni leggere</t>
  </si>
  <si>
    <t>Serbatoi</t>
  </si>
  <si>
    <t>Altri impianti</t>
  </si>
  <si>
    <t>Fabbricati industriali</t>
  </si>
  <si>
    <t>BorettoƒPoviglio</t>
  </si>
  <si>
    <t>2017REIA0149</t>
  </si>
  <si>
    <r>
      <rPr>
        <b/>
        <sz val="10"/>
        <rFont val="Calibri"/>
        <family val="2"/>
      </rPr>
      <t>ID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ATERSIR</t>
    </r>
  </si>
  <si>
    <r>
      <rPr>
        <b/>
        <sz val="10"/>
        <rFont val="Calibri"/>
        <family val="2"/>
      </rPr>
      <t>Stima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Importo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progettuale</t>
    </r>
  </si>
  <si>
    <r>
      <rPr>
        <b/>
        <sz val="10"/>
        <color indexed="9"/>
        <rFont val="Calibri"/>
        <family val="2"/>
      </rPr>
      <t>INVESTIMENTI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LORDI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2019</t>
    </r>
  </si>
  <si>
    <r>
      <rPr>
        <b/>
        <sz val="10"/>
        <color indexed="9"/>
        <rFont val="Calibri"/>
        <family val="2"/>
      </rPr>
      <t>INVESTIMENTI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LORDI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2020</t>
    </r>
  </si>
  <si>
    <r>
      <rPr>
        <b/>
        <sz val="10"/>
        <color indexed="9"/>
        <rFont val="Calibri"/>
        <family val="2"/>
      </rPr>
      <t>INVESTIMENTI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LORDI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2021</t>
    </r>
  </si>
  <si>
    <r>
      <rPr>
        <b/>
        <sz val="10"/>
        <color indexed="9"/>
        <rFont val="Calibri"/>
        <family val="2"/>
      </rPr>
      <t>INVESTIMENTI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LORDI</t>
    </r>
    <r>
      <rPr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2022</t>
    </r>
  </si>
  <si>
    <r>
      <rPr>
        <sz val="10"/>
        <rFont val="Calibri"/>
        <family val="2"/>
      </rPr>
      <t>Estendimento   rete   fognaria   in   loc. Pieve Rossa, strada Provinciale Nord</t>
    </r>
  </si>
  <si>
    <r>
      <rPr>
        <sz val="10"/>
        <rFont val="Calibri"/>
        <family val="2"/>
      </rPr>
      <t>Bagnolo in Piano</t>
    </r>
  </si>
  <si>
    <r>
      <rPr>
        <sz val="10"/>
        <rFont val="Calibri"/>
        <family val="2"/>
      </rPr>
      <t>5.8.Uspf.91 − Realizzazione rete in loc. Casale</t>
    </r>
  </si>
  <si>
    <r>
      <rPr>
        <sz val="10"/>
        <rFont val="Calibri"/>
        <family val="2"/>
      </rPr>
      <t>Studio razionalizzazione rete fognaria in loc. diverse del comune di Baiso</t>
    </r>
  </si>
  <si>
    <r>
      <rPr>
        <sz val="10"/>
        <rFont val="Calibri"/>
        <family val="2"/>
      </rPr>
      <t>Ristrutturazione  rete  fognaria  in  Via Don P. Borghi e limitrofe</t>
    </r>
  </si>
  <si>
    <r>
      <rPr>
        <sz val="10"/>
        <rFont val="Calibri"/>
        <family val="2"/>
      </rPr>
      <t>Sostituzione rete idrica in Via Venturi</t>
    </r>
  </si>
  <si>
    <r>
      <rPr>
        <sz val="10"/>
        <rFont val="Calibri"/>
        <family val="2"/>
      </rPr>
      <t>Razionalizzazione sistema  fognario in Via Marchesi</t>
    </r>
  </si>
  <si>
    <r>
      <rPr>
        <sz val="10"/>
        <rFont val="Calibri"/>
        <family val="2"/>
      </rPr>
      <t>5.10.D15.1 5.10.D15.21 5.8.Uspf.111 −
Agglomerato Boretto: potenziamento depuratore a 7500 AE</t>
    </r>
  </si>
  <si>
    <r>
      <rPr>
        <sz val="10"/>
        <rFont val="Calibri"/>
        <family val="2"/>
      </rPr>
      <t>Realizzazione collettore fognario zona industriale  APEA</t>
    </r>
  </si>
  <si>
    <r>
      <rPr>
        <sz val="10"/>
        <rFont val="Calibri"/>
        <family val="2"/>
      </rPr>
      <t>Estendimento Marchesi</t>
    </r>
  </si>
  <si>
    <r>
      <rPr>
        <sz val="10"/>
        <rFont val="Calibri"/>
        <family val="2"/>
      </rPr>
      <t>Realizzaione   collettore    fognario    a servizio zona industrizle "Dugara"</t>
    </r>
  </si>
  <si>
    <r>
      <rPr>
        <sz val="10"/>
        <rFont val="Calibri"/>
        <family val="2"/>
      </rPr>
      <t>Alluvione    Lentigione    −    Brescello 11ƒ12ƒ2017    −    RIPRISTINO    DANNI DEPURATORE</t>
    </r>
  </si>
  <si>
    <r>
      <rPr>
        <sz val="10"/>
        <rFont val="Calibri"/>
        <family val="2"/>
      </rPr>
      <t>Alluvione    Lentigione    −    Brescello 11ƒ12ƒ2017    −    RIPRISTINO    DANNI FOGNATURA</t>
    </r>
  </si>
  <si>
    <r>
      <rPr>
        <sz val="10"/>
        <rFont val="Calibri"/>
        <family val="2"/>
      </rPr>
      <t>Estendimento  rete  acquedotto  nella frazione    di    Lentigione    nelle    vie: Molino−Caselle,   Del   Porto,   Viazza, Imperiale inferiore, Via Bernieri</t>
    </r>
  </si>
  <si>
    <r>
      <rPr>
        <sz val="10"/>
        <rFont val="Calibri"/>
        <family val="2"/>
      </rPr>
      <t>Razionalizzazione sistema  fognario in Via  Zurco,  Via  Gabella,  Via  Torquato Tasso</t>
    </r>
  </si>
  <si>
    <r>
      <rPr>
        <sz val="10"/>
        <rFont val="Calibri"/>
        <family val="2"/>
      </rPr>
      <t>Cadelbosco di Sopra</t>
    </r>
  </si>
  <si>
    <r>
      <rPr>
        <sz val="10"/>
        <rFont val="Calibri"/>
        <family val="2"/>
      </rPr>
      <t>Depuratore  di  Villa  Seta:  riordino  e revamping del comparto biologico</t>
    </r>
  </si>
  <si>
    <r>
      <rPr>
        <sz val="10"/>
        <rFont val="Calibri"/>
        <family val="2"/>
      </rPr>
      <t>Cadelbosco Sopra</t>
    </r>
  </si>
  <si>
    <r>
      <rPr>
        <sz val="10"/>
        <rFont val="Calibri"/>
        <family val="2"/>
      </rPr>
      <t>Piano    Fognario    −    Potenziamento reticolo    fognario    misto    in    area industriale Madonnina</t>
    </r>
  </si>
  <si>
    <r>
      <rPr>
        <sz val="10"/>
        <rFont val="Calibri"/>
        <family val="2"/>
      </rPr>
      <t>Piano      Fognario      −      Risoluzione problematiche connesse alla presenza di   acque   parassite   provenienti   da canali di bonifica in Via Gandhi</t>
    </r>
  </si>
  <si>
    <r>
      <rPr>
        <sz val="10"/>
        <rFont val="Calibri"/>
        <family val="2"/>
      </rPr>
      <t>Rifacimento impianto di sollevamento in loc. Ponte Testa</t>
    </r>
  </si>
  <si>
    <r>
      <rPr>
        <sz val="10"/>
        <rFont val="Calibri"/>
        <family val="2"/>
      </rPr>
      <t>5.8.Uspf.113 − Risanamento fognature capoluogo 1˚ stralcio</t>
    </r>
  </si>
  <si>
    <r>
      <rPr>
        <sz val="10"/>
        <rFont val="Calibri"/>
        <family val="2"/>
      </rPr>
      <t>Nuova  vasca  di  stoccaggio  Caprara (2000 mc)</t>
    </r>
  </si>
  <si>
    <r>
      <rPr>
        <sz val="10"/>
        <rFont val="Calibri"/>
        <family val="2"/>
      </rPr>
      <t>Potenziamento    collettore    Caprara− Meletole I˚lotto</t>
    </r>
  </si>
  <si>
    <r>
      <rPr>
        <sz val="10"/>
        <rFont val="Calibri"/>
        <family val="2"/>
      </rPr>
      <t>Acquedotto     di     Caprara:     nuova adduttrice DN 300 da autostrada A1 a Via Marconi</t>
    </r>
  </si>
  <si>
    <r>
      <rPr>
        <sz val="10"/>
        <rFont val="Calibri"/>
        <family val="2"/>
      </rPr>
      <t>5.8.Uspf.129  b  −  Razionalizzazione  e risanamento  rete fognaria in località Casetllo di Canossa</t>
    </r>
  </si>
  <si>
    <r>
      <rPr>
        <sz val="10"/>
        <rFont val="Calibri"/>
        <family val="2"/>
      </rPr>
      <t>Depuratore  di  Valestra:  realizzazione 2^ linea</t>
    </r>
  </si>
  <si>
    <r>
      <rPr>
        <sz val="10"/>
        <rFont val="Calibri"/>
        <family val="2"/>
      </rPr>
      <t>Acquedotto   Gabellina:   sostituzione
rete DN 300−350 in loc. La Svolta − Cà Pietro</t>
    </r>
  </si>
  <si>
    <r>
      <rPr>
        <sz val="10"/>
        <rFont val="Calibri"/>
        <family val="2"/>
      </rPr>
      <t>Rifacimento tratto di rete fognaria in Via Matteotti</t>
    </r>
  </si>
  <si>
    <r>
      <rPr>
        <sz val="10"/>
        <rFont val="Calibri"/>
        <family val="2"/>
      </rPr>
      <t>Piano Fognario − Intervento di messa in   sicurezza   fognatura   in   Via   san Prospero</t>
    </r>
  </si>
  <si>
    <r>
      <rPr>
        <sz val="10"/>
        <rFont val="Calibri"/>
        <family val="2"/>
      </rPr>
      <t>5.8.Uspf.94   −   Ristrutturazione   rete fognaria capoluogo 3˚ stralcio</t>
    </r>
  </si>
  <si>
    <r>
      <rPr>
        <sz val="10"/>
        <rFont val="Calibri"/>
        <family val="2"/>
      </rPr>
      <t>Agglomerato Salvaterra: adeguamento potenzialità impianto a
27.000 − Realizzazione 4˚ sedimentatore e progettazione dell'adeguamento del parametro Azoto Totale ai limiti di Tabella 2,
allegato 5 D.Lgs 152ƒ06</t>
    </r>
  </si>
  <si>
    <r>
      <rPr>
        <sz val="10"/>
        <rFont val="Calibri"/>
        <family val="2"/>
      </rPr>
      <t>Sostituzione     rete     idrica     in     Via Statutaria</t>
    </r>
  </si>
  <si>
    <r>
      <rPr>
        <sz val="10"/>
        <rFont val="Calibri"/>
        <family val="2"/>
      </rPr>
      <t>Sostituzione  rete  idrica  in  Via  Case Secchia</t>
    </r>
  </si>
  <si>
    <r>
      <rPr>
        <sz val="10"/>
        <rFont val="Calibri"/>
        <family val="2"/>
      </rPr>
      <t>Potenziamento     impianto     di     San Valentino   "Le   Ville"   e   dismissione impianto san Valentino "Castello"</t>
    </r>
  </si>
  <si>
    <r>
      <rPr>
        <sz val="10"/>
        <rFont val="Calibri"/>
        <family val="2"/>
      </rPr>
      <t>5.3.36 − M.RE Barazzone 6 km DN 300 (gabellina)</t>
    </r>
  </si>
  <si>
    <r>
      <rPr>
        <sz val="10"/>
        <rFont val="Calibri"/>
        <family val="2"/>
      </rPr>
      <t>Studio razionalizzazione rete fognaria in loc. diverse del comune di Casina</t>
    </r>
  </si>
  <si>
    <r>
      <rPr>
        <sz val="10"/>
        <rFont val="Calibri"/>
        <family val="2"/>
      </rPr>
      <t>Acquedotto   Gabellina:   sostituzione
rete  DN  150  in  loc.  Cortogno  −  La Stella</t>
    </r>
  </si>
  <si>
    <r>
      <rPr>
        <sz val="10"/>
        <rFont val="Calibri"/>
        <family val="2"/>
      </rPr>
      <t>Piano      Fognario      −      Rifacimento condotta fognaria in Via Marconi</t>
    </r>
  </si>
  <si>
    <r>
      <rPr>
        <sz val="10"/>
        <rFont val="Calibri"/>
        <family val="2"/>
      </rPr>
      <t>5.8.Uspf.116 − Realizzazione di Nuova fossa imoff Montebabbio (100AE)</t>
    </r>
  </si>
  <si>
    <r>
      <rPr>
        <sz val="10"/>
        <rFont val="Calibri"/>
        <family val="2"/>
      </rPr>
      <t>Piano      Fognario      −      Risoluzione problematiche connesse alla presenza di   acque   parassite   provenienti   da canali di bonifica in Via Canalino</t>
    </r>
  </si>
  <si>
    <r>
      <rPr>
        <sz val="10"/>
        <rFont val="Calibri"/>
        <family val="2"/>
      </rPr>
      <t>Castelnovo di Sotto</t>
    </r>
  </si>
  <si>
    <r>
      <rPr>
        <sz val="10"/>
        <rFont val="Calibri"/>
        <family val="2"/>
      </rPr>
      <t>5.10.D15.23 − Adeguamento impianto di  depurazione  Rio  Dorgola  (2˚  linea acqua     trattamento     nutrienti     ed adeguamento linea fanghi 1˚ stralcio)</t>
    </r>
  </si>
  <si>
    <r>
      <rPr>
        <sz val="10"/>
        <rFont val="Calibri"/>
        <family val="2"/>
      </rPr>
      <t>Castelnovo né Monti</t>
    </r>
  </si>
  <si>
    <r>
      <rPr>
        <sz val="10"/>
        <rFont val="Calibri"/>
        <family val="2"/>
      </rPr>
      <t>5.10.D15.5 − Potenziamento Costa de Grassi: 2˚ linea</t>
    </r>
  </si>
  <si>
    <r>
      <rPr>
        <sz val="10"/>
        <rFont val="Calibri"/>
        <family val="2"/>
      </rPr>
      <t>5.10.D15.17 − Castelnovo ne' Monti − Rio Spirola secondario − Realizzazione nitri+filtr.+sist.esistente</t>
    </r>
  </si>
  <si>
    <r>
      <rPr>
        <sz val="10"/>
        <rFont val="Calibri"/>
        <family val="2"/>
      </rPr>
      <t>Rifacimento collettore fognario in Via De   Gasperi,   Via   Fontanesi   e   Via Risorgimento in loc. Felina</t>
    </r>
  </si>
  <si>
    <r>
      <rPr>
        <sz val="10"/>
        <rFont val="Calibri"/>
        <family val="2"/>
      </rPr>
      <t>Realizzazione     collettore     fognario acque nere in loc. Mapriana</t>
    </r>
  </si>
  <si>
    <r>
      <rPr>
        <sz val="10"/>
        <rFont val="Calibri"/>
        <family val="2"/>
      </rPr>
      <t>Sostituzione rete idrica DN 500 in loc. Costarella, Croce</t>
    </r>
  </si>
  <si>
    <r>
      <rPr>
        <sz val="10"/>
        <rFont val="Calibri"/>
        <family val="2"/>
      </rPr>
      <t>Rifacimento tratto di rete fognaria in Via Matilde di Canossa</t>
    </r>
  </si>
  <si>
    <r>
      <rPr>
        <sz val="10"/>
        <rFont val="Calibri"/>
        <family val="2"/>
      </rPr>
      <t>5.10.D15.7    5.10.D15.14  −  Meletole:
Impianto di depurazione 1˚ e 2˚ Linea</t>
    </r>
  </si>
  <si>
    <r>
      <rPr>
        <sz val="10"/>
        <rFont val="Calibri"/>
        <family val="2"/>
      </rPr>
      <t>5.8.Uspf.96  −  Estendimento  fognario in Via Alberici, Meletole</t>
    </r>
  </si>
  <si>
    <r>
      <rPr>
        <sz val="10"/>
        <rFont val="Calibri"/>
        <family val="2"/>
      </rPr>
      <t>5.8.Uspf.117 − Estendimento fognario Via Peschiera</t>
    </r>
  </si>
  <si>
    <r>
      <rPr>
        <sz val="10"/>
        <rFont val="Calibri"/>
        <family val="2"/>
      </rPr>
      <t>5.8.Uspf.131 − Risanamento fognature capoluogo   con   interventi   vari   via Rivasi, via Marzabotto,via 1˚ Maggio, via    Arduini,   via    Costituzione,   via Spaggiari,    via    Grandi,    Sottopasso Pianella, Via Girondola, via Guerra</t>
    </r>
  </si>
  <si>
    <r>
      <rPr>
        <sz val="10"/>
        <rFont val="Calibri"/>
        <family val="2"/>
      </rPr>
      <t>Piano Fognario −  Potenziamento rete fognaria nella zona di Via Rivasi Ovest</t>
    </r>
  </si>
  <si>
    <r>
      <rPr>
        <sz val="10"/>
        <rFont val="Calibri"/>
        <family val="2"/>
      </rPr>
      <t>Piano Fognario −  Potenziamento rete fognaria nella zona di Via Arduini−Via della Conciliazione e parte di Via della Repubblica</t>
    </r>
  </si>
  <si>
    <r>
      <rPr>
        <sz val="10"/>
        <rFont val="Calibri"/>
        <family val="2"/>
      </rPr>
      <t>Acquedotto  Gabellina:  adeguamento scarico acque controlavaggio Collagna</t>
    </r>
  </si>
  <si>
    <r>
      <rPr>
        <sz val="10"/>
        <rFont val="Calibri"/>
        <family val="2"/>
      </rPr>
      <t>5.8.Uspf.96    −    Interventi    pregressi Dinazzano Lemizzone 1˚ lotto</t>
    </r>
  </si>
  <si>
    <r>
      <rPr>
        <sz val="10"/>
        <rFont val="Calibri"/>
        <family val="2"/>
      </rPr>
      <t>Potenziamento   reticolo   fognario   in Via del Falegname</t>
    </r>
  </si>
  <si>
    <r>
      <rPr>
        <sz val="10"/>
        <rFont val="Calibri"/>
        <family val="2"/>
      </rPr>
      <t>Potenziamento          impianto          di depurazione di Canolo a 3.000 AE</t>
    </r>
  </si>
  <si>
    <r>
      <rPr>
        <sz val="10"/>
        <rFont val="Calibri"/>
        <family val="2"/>
      </rPr>
      <t>Sostituzione     rete     idrica     in     Via Marzabotto</t>
    </r>
  </si>
  <si>
    <r>
      <rPr>
        <sz val="10"/>
        <rFont val="Calibri"/>
        <family val="2"/>
      </rPr>
      <t>Sostituzione rete idricain Via Gilberto V</t>
    </r>
  </si>
  <si>
    <r>
      <rPr>
        <sz val="10"/>
        <rFont val="Calibri"/>
        <family val="2"/>
      </rPr>
      <t>Realizzazione       nuovo       collettore fognario in Via De Amicis</t>
    </r>
  </si>
  <si>
    <r>
      <rPr>
        <sz val="10"/>
        <rFont val="Calibri"/>
        <family val="2"/>
      </rPr>
      <t>Piano    Fognario    −    Potenziamento reticolo  fognario  nella  zona  tra  Via XXV Aprile e Via A. Moro</t>
    </r>
  </si>
  <si>
    <r>
      <rPr>
        <sz val="10"/>
        <rFont val="Calibri"/>
        <family val="2"/>
      </rPr>
      <t>Sostituzione rete acqua adduttrice in loc. Praticello</t>
    </r>
  </si>
  <si>
    <r>
      <rPr>
        <sz val="10"/>
        <rFont val="Calibri"/>
        <family val="2"/>
      </rPr>
      <t>5.8.Uspf.98    −    Potenziamento   rete fognaria capoluogo. 1˚ stralcio</t>
    </r>
  </si>
  <si>
    <r>
      <rPr>
        <sz val="10"/>
        <rFont val="Calibri"/>
        <family val="2"/>
      </rPr>
      <t>Piano    Fognario    −    Potenziamento reticolo   fognarioin   Via   Fattori   nel tratto  tra  Via  Codisotto  a  sera  e  Via Allende</t>
    </r>
  </si>
  <si>
    <r>
      <rPr>
        <sz val="10"/>
        <rFont val="Calibri"/>
        <family val="2"/>
      </rPr>
      <t>5.10.D15.19        −        Impianto        di depurazione   Guastalla   Nord:   nitri−
denitri</t>
    </r>
  </si>
  <si>
    <r>
      <rPr>
        <sz val="10"/>
        <rFont val="Calibri"/>
        <family val="2"/>
      </rPr>
      <t>5.7.D11.3  −  Madonna  del  Ficchetto: risoluzione criticità di deflusso</t>
    </r>
  </si>
  <si>
    <r>
      <rPr>
        <sz val="10"/>
        <rFont val="Calibri"/>
        <family val="2"/>
      </rPr>
      <t>5.8.Uspf.99   −Collegamento   fognario loc. San Giacomo alla rete depurata</t>
    </r>
  </si>
  <si>
    <r>
      <rPr>
        <sz val="10"/>
        <rFont val="Calibri"/>
        <family val="2"/>
      </rPr>
      <t>Tagliata:   realizzazione   impianto   di depurazione e rete di collettamento</t>
    </r>
  </si>
  <si>
    <r>
      <rPr>
        <sz val="10"/>
        <rFont val="Calibri"/>
        <family val="2"/>
      </rPr>
      <t>Razionalizzazione sistema  fognario in Via Bologna</t>
    </r>
  </si>
  <si>
    <r>
      <rPr>
        <sz val="10"/>
        <rFont val="Calibri"/>
        <family val="2"/>
      </rPr>
      <t>Depuratore      di      Guastalla      Sud:
Potenziamento   quadro   elettrico   e rifacimento ricircoli</t>
    </r>
  </si>
  <si>
    <r>
      <rPr>
        <sz val="10"/>
        <rFont val="Calibri"/>
        <family val="2"/>
      </rPr>
      <t>Depuratore di Guastalla Nord: nuovo sedimentatore secondario</t>
    </r>
  </si>
  <si>
    <r>
      <rPr>
        <sz val="10"/>
        <rFont val="Calibri"/>
        <family val="2"/>
      </rPr>
      <t>Piano Fognario − Potenziamento della linea fognaria in Via Viazzolo Lungo</t>
    </r>
  </si>
  <si>
    <r>
      <rPr>
        <sz val="10"/>
        <rFont val="Calibri"/>
        <family val="2"/>
      </rPr>
      <t>5.8.Uspf.134 − Sistemazione fognature Giarola Campo</t>
    </r>
  </si>
  <si>
    <r>
      <rPr>
        <sz val="10"/>
        <rFont val="Calibri"/>
        <family val="2"/>
      </rPr>
      <t>5.3.7  −  Nuovo  serbatoio  Luzzara  mc 2000</t>
    </r>
  </si>
  <si>
    <r>
      <rPr>
        <sz val="10"/>
        <rFont val="Calibri"/>
        <family val="2"/>
      </rPr>
      <t>Razionalizzazione sistema  fognario in strada Barilla e limitrofe</t>
    </r>
  </si>
  <si>
    <r>
      <rPr>
        <sz val="10"/>
        <rFont val="Calibri"/>
        <family val="2"/>
      </rPr>
      <t>Realizzazione        nuovo        impianto filtrazione GAC centrale idrica di Aiola</t>
    </r>
  </si>
  <si>
    <r>
      <rPr>
        <sz val="10"/>
        <rFont val="Calibri"/>
        <family val="2"/>
      </rPr>
      <t>Piano    Fognario    −    Potenziamento reticolo  fognario  in  Via  Galilei  e  Via Parri</t>
    </r>
  </si>
  <si>
    <r>
      <rPr>
        <sz val="10"/>
        <rFont val="Calibri"/>
        <family val="2"/>
      </rPr>
      <t>Piano     Fognario     −     adeguamento condotta fognaria in Via Montegrappa</t>
    </r>
  </si>
  <si>
    <r>
      <rPr>
        <sz val="10"/>
        <rFont val="Calibri"/>
        <family val="2"/>
      </rPr>
      <t>5.3.8 − Completamento centrale idrica</t>
    </r>
  </si>
  <si>
    <r>
      <rPr>
        <sz val="10"/>
        <rFont val="Calibri"/>
        <family val="2"/>
      </rPr>
      <t>5.11.1.13   −   San   Bernardino:   nuovo impianto biodischi 450 AE</t>
    </r>
  </si>
  <si>
    <r>
      <rPr>
        <sz val="10"/>
        <rFont val="Calibri"/>
        <family val="2"/>
      </rPr>
      <t>5.7.D11.4   −   Potenziamento   reticolo fognario   in   Via   Caravaggio   (ex   via
Curie)</t>
    </r>
  </si>
  <si>
    <r>
      <rPr>
        <sz val="10"/>
        <rFont val="Calibri"/>
        <family val="2"/>
      </rPr>
      <t>5.8.Uspf.81  −  Risanamento  fognatura Via Nazario Sauro</t>
    </r>
  </si>
  <si>
    <r>
      <rPr>
        <sz val="10"/>
        <rFont val="Calibri"/>
        <family val="2"/>
      </rPr>
      <t>Sostituzione    adduttrice    Novellara− Bettolino</t>
    </r>
  </si>
  <si>
    <r>
      <rPr>
        <sz val="10"/>
        <rFont val="Calibri"/>
        <family val="2"/>
      </rPr>
      <t>Sostituzione   rete   idrica   in   Strada Macchinone</t>
    </r>
  </si>
  <si>
    <r>
      <rPr>
        <sz val="10"/>
        <rFont val="Calibri"/>
        <family val="2"/>
      </rPr>
      <t>Sostituzione adduttrice in Via Levata</t>
    </r>
  </si>
  <si>
    <r>
      <rPr>
        <sz val="10"/>
        <rFont val="Calibri"/>
        <family val="2"/>
      </rPr>
      <t>Realizzazione                  collegamento
adduttrice Via Levata − Centrale idrica Via Sturlona</t>
    </r>
  </si>
  <si>
    <r>
      <rPr>
        <sz val="10"/>
        <rFont val="Calibri"/>
        <family val="2"/>
      </rPr>
      <t>Sostituzione rete acqua adduttrice in loc. San Bernardino − 1˚ stralcio</t>
    </r>
  </si>
  <si>
    <r>
      <rPr>
        <sz val="10"/>
        <rFont val="Calibri"/>
        <family val="2"/>
      </rPr>
      <t>Sostituzione rete acqua adduttrice Via Fermi − Via Zappellazzo</t>
    </r>
  </si>
  <si>
    <r>
      <rPr>
        <sz val="10"/>
        <rFont val="Calibri"/>
        <family val="2"/>
      </rPr>
      <t>5.8.Uspf.102        −        Potenziamento fognario Via Piave</t>
    </r>
  </si>
  <si>
    <r>
      <rPr>
        <sz val="10"/>
        <rFont val="Calibri"/>
        <family val="2"/>
      </rPr>
      <t>Quattro Castella</t>
    </r>
  </si>
  <si>
    <r>
      <rPr>
        <sz val="10"/>
        <rFont val="Calibri"/>
        <family val="2"/>
      </rPr>
      <t>"Contributi   Realizzazione   collettore fognario  e  sistemazione  scarico  nel Rio  Moreno  in  Comune  di  Quattro Castella</t>
    </r>
  </si>
  <si>
    <r>
      <rPr>
        <sz val="10"/>
        <rFont val="Calibri"/>
        <family val="2"/>
      </rPr>
      <t>Potenziamento   adduttrice   a   monte centrale idrica di Volpara</t>
    </r>
  </si>
  <si>
    <r>
      <rPr>
        <sz val="10"/>
        <rFont val="Calibri"/>
        <family val="2"/>
      </rPr>
      <t>Piano    Fognario    −    Potenziamento reticolo fognario in Via del Casalino</t>
    </r>
  </si>
  <si>
    <r>
      <rPr>
        <sz val="10"/>
        <rFont val="Calibri"/>
        <family val="2"/>
      </rPr>
      <t>Piano    Fognario    −    Potenziamento reticolo fognario in Via Don Milani</t>
    </r>
  </si>
  <si>
    <r>
      <rPr>
        <sz val="10"/>
        <rFont val="Calibri"/>
        <family val="2"/>
      </rPr>
      <t>5.3.38  −  Interconnessione  acquedotti Reggio−Roncocesi:     attraversamento Crostolo</t>
    </r>
  </si>
  <si>
    <r>
      <rPr>
        <sz val="10"/>
        <rFont val="Calibri"/>
        <family val="2"/>
      </rPr>
      <t>Reggio Emilia</t>
    </r>
  </si>
  <si>
    <r>
      <rPr>
        <sz val="10"/>
        <rFont val="Calibri"/>
        <family val="2"/>
      </rPr>
      <t>U.s.p.f.   −   Estendimento   della   rete fognaria   in   via   Beethoven   da   via Zamenhof  a  via  Sidoli,  nella  frazione di Massenzatico</t>
    </r>
  </si>
  <si>
    <r>
      <rPr>
        <sz val="10"/>
        <rFont val="Calibri"/>
        <family val="2"/>
      </rPr>
      <t>Interconnessione  acquedotti  Reggio− Roncocesi: realizzazione condotta DN 800</t>
    </r>
  </si>
  <si>
    <r>
      <rPr>
        <sz val="10"/>
        <rFont val="Calibri"/>
        <family val="2"/>
      </rPr>
      <t>Riuso reflui Mancasale</t>
    </r>
  </si>
  <si>
    <r>
      <rPr>
        <sz val="10"/>
        <rFont val="Calibri"/>
        <family val="2"/>
      </rPr>
      <t>Rifacimento collettore fognario in Via Colletta, villaggio artigianale Crostolo</t>
    </r>
  </si>
  <si>
    <r>
      <rPr>
        <sz val="10"/>
        <rFont val="Calibri"/>
        <family val="2"/>
      </rPr>
      <t>Sostituzione  rete  idrica  in  Via  della Canalina 1˚stralcio</t>
    </r>
  </si>
  <si>
    <r>
      <rPr>
        <sz val="10"/>
        <rFont val="Calibri"/>
        <family val="2"/>
      </rPr>
      <t>Eliminazione   criticità   di   drenaggio area nord−est: Area Ex−Reggiane</t>
    </r>
  </si>
  <si>
    <r>
      <rPr>
        <sz val="10"/>
        <rFont val="Calibri"/>
        <family val="2"/>
      </rPr>
      <t>Depuratore        di        Roncocesi       − sistemazione        e        adeguamento impiantistica</t>
    </r>
  </si>
  <si>
    <r>
      <rPr>
        <sz val="10"/>
        <rFont val="Calibri"/>
        <family val="2"/>
      </rPr>
      <t>Depuratore       di       Mancasale       − adeguamenti  tecnologici: rifacimento
digestori</t>
    </r>
  </si>
  <si>
    <r>
      <rPr>
        <sz val="10"/>
        <rFont val="Calibri"/>
        <family val="2"/>
      </rPr>
      <t>Depuratore       di       Mancasale       − adeguamenti tecnologici</t>
    </r>
  </si>
  <si>
    <r>
      <rPr>
        <sz val="10"/>
        <rFont val="Calibri"/>
        <family val="2"/>
      </rPr>
      <t>Ristrutturazione collettore fognario in Via Lungocrostolo</t>
    </r>
  </si>
  <si>
    <r>
      <rPr>
        <sz val="10"/>
        <rFont val="Calibri"/>
        <family val="2"/>
      </rPr>
      <t>Potenziamento    collettore    Villaggio Crostolo−attraversamento A1</t>
    </r>
  </si>
  <si>
    <r>
      <rPr>
        <sz val="10"/>
        <rFont val="Calibri"/>
        <family val="2"/>
      </rPr>
      <t>Risoluzione    criticità    idraulica    rete fognaria in loc. Pieve, Parco Buda</t>
    </r>
  </si>
  <si>
    <r>
      <rPr>
        <sz val="10"/>
        <rFont val="Calibri"/>
        <family val="2"/>
      </rPr>
      <t>Contributi − Risanamento Cavo Ariolo RE (2014REIA0094)</t>
    </r>
  </si>
  <si>
    <r>
      <rPr>
        <sz val="10"/>
        <rFont val="Calibri"/>
        <family val="2"/>
      </rPr>
      <t>Contributi  −  Raccolta  acque  nere  via Tassoni RE (5.4.17)</t>
    </r>
  </si>
  <si>
    <r>
      <rPr>
        <sz val="10"/>
        <rFont val="Calibri"/>
        <family val="2"/>
      </rPr>
      <t>"Contributi    Progetto    sperimentale Smart    meter    −comune   di   Reggio Emilia (rif.2014REIA0091)"</t>
    </r>
  </si>
  <si>
    <r>
      <rPr>
        <sz val="10"/>
        <rFont val="Calibri"/>
        <family val="2"/>
      </rPr>
      <t>Sostituzione rete acqua adduttrice DN 600 in Sesso−Mancasale</t>
    </r>
  </si>
  <si>
    <r>
      <rPr>
        <sz val="10"/>
        <rFont val="Calibri"/>
        <family val="2"/>
      </rPr>
      <t>Progettazione    nuova    rete    acqua adduttrice in Via Gorizia</t>
    </r>
  </si>
  <si>
    <r>
      <rPr>
        <sz val="10"/>
        <rFont val="Calibri"/>
        <family val="2"/>
      </rPr>
      <t>Raddoppio collettore fognario in Viale Isonzo</t>
    </r>
  </si>
  <si>
    <r>
      <rPr>
        <sz val="10"/>
        <rFont val="Calibri"/>
        <family val="2"/>
      </rPr>
      <t>Sostituzione  rete  idrica  in  Via  della Canalina 2˚ stralcio</t>
    </r>
  </si>
  <si>
    <r>
      <rPr>
        <sz val="10"/>
        <rFont val="Calibri"/>
        <family val="2"/>
      </rPr>
      <t>Sostituzione  rete   idrica   in   Via   F.lli Rosselli</t>
    </r>
  </si>
  <si>
    <r>
      <rPr>
        <sz val="10"/>
        <rFont val="Calibri"/>
        <family val="2"/>
      </rPr>
      <t>Realizzazione  nuovo  pozzo  centrale idrica di Roncocesi</t>
    </r>
  </si>
  <si>
    <r>
      <rPr>
        <sz val="10"/>
        <rFont val="Calibri"/>
        <family val="2"/>
      </rPr>
      <t>Potenziamento          impianto          di
pompaggio      centrale      idrica      di Roncocesi</t>
    </r>
  </si>
  <si>
    <r>
      <rPr>
        <sz val="10"/>
        <rFont val="Calibri"/>
        <family val="2"/>
      </rPr>
      <t>Razionalizzazione rete fognaria in Via del Partigiano</t>
    </r>
  </si>
  <si>
    <r>
      <rPr>
        <sz val="10"/>
        <rFont val="Calibri"/>
        <family val="2"/>
      </rPr>
      <t>Depuratore           di           Mancasale:
adeguamento    linea    di    digestione anaerobica</t>
    </r>
  </si>
  <si>
    <r>
      <rPr>
        <sz val="10"/>
        <rFont val="Calibri"/>
        <family val="2"/>
      </rPr>
      <t>Depuratore           di           Roncocesi: adeguamenti impiantistici diversi</t>
    </r>
  </si>
  <si>
    <r>
      <rPr>
        <sz val="10"/>
        <rFont val="Calibri"/>
        <family val="2"/>
      </rPr>
      <t>Copertura  vasca  di  equalizzazione  e post      ispessitori      depuratore      di Mancasale</t>
    </r>
  </si>
  <si>
    <r>
      <rPr>
        <sz val="10"/>
        <rFont val="Calibri"/>
        <family val="2"/>
      </rPr>
      <t>Trattamento    bottini    e    copertura caricamento fanghi</t>
    </r>
  </si>
  <si>
    <r>
      <rPr>
        <sz val="10"/>
        <rFont val="Calibri"/>
        <family val="2"/>
      </rPr>
      <t>Adeguamento           impianto           di condizionamento fanghi  e  stoccaggio depuratore di Mancasale</t>
    </r>
  </si>
  <si>
    <r>
      <rPr>
        <sz val="10"/>
        <rFont val="Calibri"/>
        <family val="2"/>
      </rPr>
      <t>Potenziamento    impianto    chimico− fisico depuratore di Mancasale</t>
    </r>
  </si>
  <si>
    <r>
      <rPr>
        <sz val="10"/>
        <rFont val="Calibri"/>
        <family val="2"/>
      </rPr>
      <t>5.8.Uspf.123        +       5.5.D04.7        −
Agglomerato   Rame   −   Connessione dell'agglomerato al sistema depurato di Reggiolo</t>
    </r>
  </si>
  <si>
    <r>
      <rPr>
        <sz val="10"/>
        <rFont val="Calibri"/>
        <family val="2"/>
      </rPr>
      <t>Raddoppio       collettore        fognario attraversamto  canale  Fiuma  −  tratto sollevamento       Ponte       testa       − depuratore di Reggiolo</t>
    </r>
  </si>
  <si>
    <r>
      <rPr>
        <sz val="10"/>
        <rFont val="Calibri"/>
        <family val="2"/>
      </rPr>
      <t>Depuratore     di     Reggiolo     nuovo: adeguamento,   ripristino   e   collaudo linea fanghi</t>
    </r>
  </si>
  <si>
    <r>
      <rPr>
        <sz val="10"/>
        <rFont val="Calibri"/>
        <family val="2"/>
      </rPr>
      <t>5.10.D15.10       −       Rio       Saliceto: potenziamento       impianto       6000 adeguamenti  diversi  −  sedimentatore
secondario</t>
    </r>
  </si>
  <si>
    <r>
      <rPr>
        <sz val="10"/>
        <rFont val="Calibri"/>
        <family val="2"/>
      </rPr>
      <t>Rio Saliceto</t>
    </r>
  </si>
  <si>
    <r>
      <rPr>
        <sz val="10"/>
        <rFont val="Calibri"/>
        <family val="2"/>
      </rPr>
      <t>5.8.Uspf.85         −         Potenziamento scaricatore   di   piena   fognature   del capoluogo.</t>
    </r>
  </si>
  <si>
    <r>
      <rPr>
        <sz val="10"/>
        <rFont val="Calibri"/>
        <family val="2"/>
      </rPr>
      <t>Piano    Fognario    −    Potenziamento reticolo   fognario   Area   Sud   centro urbano  per  problemi  di  insufficienza idraulica</t>
    </r>
  </si>
  <si>
    <r>
      <rPr>
        <sz val="10"/>
        <rFont val="Calibri"/>
        <family val="2"/>
      </rPr>
      <t>Piano  Fognario  −  Estendimento  rete fognaria nera in Via Crocetta</t>
    </r>
  </si>
  <si>
    <r>
      <rPr>
        <sz val="10"/>
        <rFont val="Calibri"/>
        <family val="2"/>
      </rPr>
      <t>Rifacimento fognatura per acque nere in  Via  Luxemburg  (ex  via  delle  Valli, via Togliatti )</t>
    </r>
  </si>
  <si>
    <r>
      <rPr>
        <sz val="10"/>
        <rFont val="Calibri"/>
        <family val="2"/>
      </rPr>
      <t>Nuovo serbatoio Rubiera mc 2000</t>
    </r>
  </si>
  <si>
    <r>
      <rPr>
        <sz val="10"/>
        <rFont val="Calibri"/>
        <family val="2"/>
      </rPr>
      <t>Depuratore  di  Rubiera:  sistemazione e potenziamento linea fanghi</t>
    </r>
  </si>
  <si>
    <r>
      <rPr>
        <sz val="10"/>
        <rFont val="Calibri"/>
        <family val="2"/>
      </rPr>
      <t>Estendimento  rete  acqua  a  servizio frazione    di    Fontana    (utenze    ex− AIMAG)</t>
    </r>
  </si>
  <si>
    <r>
      <rPr>
        <sz val="10"/>
        <rFont val="Calibri"/>
        <family val="2"/>
      </rPr>
      <t>Sostituzione rete acquedotto in Viale Resistenza</t>
    </r>
  </si>
  <si>
    <r>
      <rPr>
        <sz val="10"/>
        <rFont val="Calibri"/>
        <family val="2"/>
      </rPr>
      <t>Sostituzione rete acqua adduttrice in loc. San Faustino</t>
    </r>
  </si>
  <si>
    <r>
      <rPr>
        <sz val="10"/>
        <rFont val="Calibri"/>
        <family val="2"/>
      </rPr>
      <t>5.8.Uspf.125a   −   Realizzazione   rete fognaria   Via   Roma   Capoluogo   1˚ stralcio</t>
    </r>
  </si>
  <si>
    <r>
      <rPr>
        <sz val="10"/>
        <rFont val="Calibri"/>
        <family val="2"/>
      </rPr>
      <t>San Martino in Rio</t>
    </r>
  </si>
  <si>
    <r>
      <rPr>
        <sz val="10"/>
        <rFont val="Calibri"/>
        <family val="2"/>
      </rPr>
      <t>5.8.Uspf.125b   −   Realizzazione   rete fognaria Capoluogo 2˚ stralcio</t>
    </r>
  </si>
  <si>
    <r>
      <rPr>
        <sz val="10"/>
        <rFont val="Calibri"/>
        <family val="2"/>
      </rPr>
      <t>5.8.Uspf.139    −    Realizzazione    rete fognaria Capoluogo 3˚ stralcio</t>
    </r>
  </si>
  <si>
    <r>
      <rPr>
        <sz val="10"/>
        <rFont val="Calibri"/>
        <family val="2"/>
      </rPr>
      <t>Depuratore       di       San       Martino: potenziamento      linea      fanghi      e progettazione  dell'adeguamento  del parametro  Azoto  Totale  ai  limiti  di Tabella 2, allegato 5 D.Lgs 152ƒ06</t>
    </r>
  </si>
  <si>
    <r>
      <rPr>
        <sz val="10"/>
        <rFont val="Calibri"/>
        <family val="2"/>
      </rPr>
      <t>Rifacimento collettore fognario in Via Gazzata</t>
    </r>
  </si>
  <si>
    <r>
      <rPr>
        <sz val="10"/>
        <rFont val="Calibri"/>
        <family val="2"/>
      </rPr>
      <t>5.8.Uspf.87    −    Costruzione    nuovo scolmatore scuole su  collettore Ciano Roncocesi          e         potenziamento fognatura via Riolo.</t>
    </r>
  </si>
  <si>
    <r>
      <rPr>
        <sz val="10"/>
        <rFont val="Calibri"/>
        <family val="2"/>
      </rPr>
      <t>San Polo d'Enza</t>
    </r>
  </si>
  <si>
    <r>
      <rPr>
        <sz val="10"/>
        <rFont val="Calibri"/>
        <family val="2"/>
      </rPr>
      <t>Potenziamento     con     spostamento dell'impianto        di        sollevamento fognario in Via G. di Vittorio</t>
    </r>
  </si>
  <si>
    <r>
      <rPr>
        <sz val="10"/>
        <rFont val="Calibri"/>
        <family val="2"/>
      </rPr>
      <t>Realizzazione   collettore   fognario   e impianto     di     sollevamento     area Protezione Civile</t>
    </r>
  </si>
  <si>
    <r>
      <rPr>
        <sz val="10"/>
        <rFont val="Calibri"/>
        <family val="2"/>
      </rPr>
      <t>S. Ilario d'Enza</t>
    </r>
  </si>
  <si>
    <r>
      <rPr>
        <sz val="10"/>
        <rFont val="Calibri"/>
        <family val="2"/>
      </rPr>
      <t>Piano      Fognario      −      Rifacimento collettore    fognario    in    Via    Primo Maggio</t>
    </r>
  </si>
  <si>
    <r>
      <rPr>
        <sz val="10"/>
        <rFont val="Calibri"/>
        <family val="2"/>
      </rPr>
      <t>Sant'Ilario d'Enza</t>
    </r>
  </si>
  <si>
    <r>
      <rPr>
        <sz val="10"/>
        <rFont val="Calibri"/>
        <family val="2"/>
      </rPr>
      <t>5.8.Uspf.105 − Estendimento fognario in loc. Chiozza</t>
    </r>
  </si>
  <si>
    <r>
      <rPr>
        <sz val="10"/>
        <rFont val="Calibri"/>
        <family val="2"/>
      </rPr>
      <t>Rifacimento  collettore  di   Arceto   a monte dello scolmatore</t>
    </r>
  </si>
  <si>
    <r>
      <rPr>
        <sz val="10"/>
        <rFont val="Calibri"/>
        <family val="2"/>
      </rPr>
      <t>Depuratore   di   Bosco:    sistema    di aerazione seconda linea</t>
    </r>
  </si>
  <si>
    <r>
      <rPr>
        <sz val="10"/>
        <rFont val="Calibri"/>
        <family val="2"/>
      </rPr>
      <t>Razionalizzazione sistema  fognario in loc. Fellegara</t>
    </r>
  </si>
  <si>
    <r>
      <rPr>
        <sz val="10"/>
        <rFont val="Calibri"/>
        <family val="2"/>
      </rPr>
      <t>"Contributi    Progetto    sperimentale Smart  meter  −comune  di  Scandiano (rif.2014REIA0091)"</t>
    </r>
  </si>
  <si>
    <r>
      <rPr>
        <sz val="10"/>
        <rFont val="Calibri"/>
        <family val="2"/>
      </rPr>
      <t>Rifacimento  condotto  scolmatore  in Via delle Scuole</t>
    </r>
  </si>
  <si>
    <r>
      <rPr>
        <sz val="10"/>
        <rFont val="Calibri"/>
        <family val="2"/>
      </rPr>
      <t>Depuratore di Bosco</t>
    </r>
  </si>
  <si>
    <r>
      <rPr>
        <sz val="10"/>
        <rFont val="Calibri"/>
        <family val="2"/>
      </rPr>
      <t>Piano     Fognario     −     Realizzazione collettore fognario in Via del Serraglio</t>
    </r>
  </si>
  <si>
    <r>
      <rPr>
        <sz val="10"/>
        <rFont val="Calibri"/>
        <family val="2"/>
      </rPr>
      <t>5.10.D15.24  −  Cerreto  Alpi:  400  AE biodischi</t>
    </r>
  </si>
  <si>
    <r>
      <rPr>
        <sz val="10"/>
        <rFont val="Calibri"/>
        <family val="2"/>
      </rPr>
      <t>Risanamento                           fognario NASSETAƒACQUABONA−Collagna</t>
    </r>
  </si>
  <si>
    <r>
      <rPr>
        <sz val="10"/>
        <rFont val="Calibri"/>
        <family val="2"/>
      </rPr>
      <t>Realizzazione   collegamnto   fognario per la dismissione Imhoff Cimitero</t>
    </r>
  </si>
  <si>
    <r>
      <rPr>
        <sz val="10"/>
        <rFont val="Calibri"/>
        <family val="2"/>
      </rPr>
      <t>Realizzazione impianto di depurazione in loc. Cereggio</t>
    </r>
  </si>
  <si>
    <r>
      <rPr>
        <sz val="10"/>
        <rFont val="Calibri"/>
        <family val="2"/>
      </rPr>
      <t>Agglomerato  Busana:  potenziamento impianto di depurazione</t>
    </r>
  </si>
  <si>
    <r>
      <rPr>
        <sz val="10"/>
        <rFont val="Calibri"/>
        <family val="2"/>
      </rPr>
      <t>Sostituzione   rete   adduttrice   Cà   di Scatola−Canova</t>
    </r>
  </si>
  <si>
    <r>
      <rPr>
        <sz val="10"/>
        <rFont val="Calibri"/>
        <family val="2"/>
      </rPr>
      <t>Delocalizzazione         impianto         di depurazione Valbona</t>
    </r>
  </si>
  <si>
    <r>
      <rPr>
        <sz val="10"/>
        <rFont val="Calibri"/>
        <family val="2"/>
      </rPr>
      <t>Unificazione scarichi loc. Acquabona</t>
    </r>
  </si>
  <si>
    <r>
      <rPr>
        <sz val="10"/>
        <rFont val="Calibri"/>
        <family val="2"/>
      </rPr>
      <t>Trattamenti                        Appropriati agglomerato&lt;200    AE:    realizzazione fossa  imhoff  a  servizio  della frazione di Pineto</t>
    </r>
  </si>
  <si>
    <r>
      <rPr>
        <sz val="10"/>
        <rFont val="Calibri"/>
        <family val="2"/>
      </rPr>
      <t>Vetto d'enza</t>
    </r>
  </si>
  <si>
    <r>
      <rPr>
        <sz val="10"/>
        <rFont val="Calibri"/>
        <family val="2"/>
      </rPr>
      <t>Rifacimento tratto di rete fognaria in Via Manenti e Via Fontanaccio</t>
    </r>
  </si>
  <si>
    <r>
      <rPr>
        <sz val="10"/>
        <rFont val="Calibri"/>
        <family val="2"/>
      </rPr>
      <t>Vetto d'Enza</t>
    </r>
  </si>
  <si>
    <r>
      <rPr>
        <sz val="10"/>
        <rFont val="Calibri"/>
        <family val="2"/>
      </rPr>
      <t>Piano      Fognario      −      Lavori      di potenziamento,      adeguamento      e messa in sicurezza della rete fognaria in loc. Vetto Capoluogo</t>
    </r>
  </si>
  <si>
    <r>
      <rPr>
        <sz val="10"/>
        <rFont val="Calibri"/>
        <family val="2"/>
      </rPr>
      <t>Risanamento fognature in loc. Sedrio 2˚ lotto</t>
    </r>
  </si>
  <si>
    <r>
      <rPr>
        <sz val="10"/>
        <rFont val="Calibri"/>
        <family val="2"/>
      </rPr>
      <t>Vezzano sul Crostolo</t>
    </r>
  </si>
  <si>
    <r>
      <rPr>
        <sz val="10"/>
        <rFont val="Calibri"/>
        <family val="2"/>
      </rPr>
      <t>5.10.D15.29        −        Potenziamento impianto                  5000                  AE N+D+sedimentatore II + ispessimento</t>
    </r>
  </si>
  <si>
    <r>
      <rPr>
        <sz val="10"/>
        <rFont val="Calibri"/>
        <family val="2"/>
      </rPr>
      <t>5.10.D15.9 − Potenziamento impianto San Giovanni di Querciola</t>
    </r>
  </si>
  <si>
    <r>
      <rPr>
        <sz val="10"/>
        <rFont val="Calibri"/>
        <family val="2"/>
      </rPr>
      <t>5.8.Uspf.108 − Realizzazione collettore fognario in loc. Predale</t>
    </r>
  </si>
  <si>
    <r>
      <rPr>
        <sz val="10"/>
        <rFont val="Calibri"/>
        <family val="2"/>
      </rPr>
      <t>Sostituzione   reti   idriche   da   serb. Faggiola a serb. M.Te Cerlino. 1˚ e 2˚ stralcio</t>
    </r>
  </si>
  <si>
    <r>
      <rPr>
        <sz val="10"/>
        <rFont val="Calibri"/>
        <family val="2"/>
      </rPr>
      <t>Costruzione di  depuratore  al  servizio della frazione di Gazzano</t>
    </r>
  </si>
  <si>
    <r>
      <rPr>
        <sz val="10"/>
        <rFont val="Calibri"/>
        <family val="2"/>
      </rPr>
      <t>Costruzione  reti  di  collettamento  e
depuratore   al  servizio  della  frazione di Carniana</t>
    </r>
  </si>
  <si>
    <r>
      <rPr>
        <sz val="10"/>
        <rFont val="Calibri"/>
        <family val="2"/>
      </rPr>
      <t>Trattamenti Appropriati: realizzazione depuratore a servizio della frazione di Sologno</t>
    </r>
  </si>
  <si>
    <r>
      <rPr>
        <sz val="10"/>
        <rFont val="Calibri"/>
        <family val="2"/>
      </rPr>
      <t>Completamento  rete  fognaria  in  loc. Minozzo</t>
    </r>
  </si>
  <si>
    <r>
      <rPr>
        <sz val="10"/>
        <rFont val="Calibri"/>
        <family val="2"/>
      </rPr>
      <t>Collettamento     loc.     BedognoƒCase Zobbi su impianto Villaminozzo</t>
    </r>
  </si>
  <si>
    <r>
      <rPr>
        <sz val="10"/>
        <rFont val="Calibri"/>
        <family val="2"/>
      </rPr>
      <t>Villa Minozzo</t>
    </r>
  </si>
  <si>
    <r>
      <rPr>
        <sz val="10"/>
        <rFont val="Calibri"/>
        <family val="2"/>
      </rPr>
      <t>Acquedotto           Villa           Minozzo: costruzione  nuovo  serbatoio  in  loc. Mulino di Tromba</t>
    </r>
  </si>
  <si>
    <r>
      <rPr>
        <sz val="10"/>
        <rFont val="Calibri"/>
        <family val="2"/>
      </rPr>
      <t>5.4.7  −  Adeguamento  depuratori  al D.gls  152ƒ06  e  delibere  regionali  − Trattamenti appropriati</t>
    </r>
  </si>
  <si>
    <r>
      <rPr>
        <sz val="10"/>
        <rFont val="Calibri"/>
        <family val="2"/>
      </rPr>
      <t>Opere pluricomunali</t>
    </r>
  </si>
  <si>
    <r>
      <rPr>
        <sz val="10"/>
        <rFont val="Calibri"/>
        <family val="2"/>
      </rPr>
      <t>5.4.8 −  Piano fognario</t>
    </r>
  </si>
  <si>
    <r>
      <rPr>
        <sz val="10"/>
        <rFont val="Calibri"/>
        <family val="2"/>
      </rPr>
      <t>5.2.25  −  Estendimenti  acqua  in  zone non    servite.Zone    contaminate    da arsenico Comuni di Cadelbosco Sopra e Castelnovo Sotto</t>
    </r>
  </si>
  <si>
    <r>
      <rPr>
        <sz val="10"/>
        <rFont val="Calibri"/>
        <family val="2"/>
      </rPr>
      <t>Cadelbosco Sopra Castelnovo Sotto</t>
    </r>
  </si>
  <si>
    <r>
      <rPr>
        <sz val="10"/>
        <rFont val="Calibri"/>
        <family val="2"/>
      </rPr>
      <t>5.4.11   −   Estensione   fogne   nere   o miste</t>
    </r>
  </si>
  <si>
    <r>
      <rPr>
        <sz val="10"/>
        <rFont val="Calibri"/>
        <family val="2"/>
      </rPr>
      <t>5.2.2. − 5.2.4. − 5.2.5. − 5.2.6. − 5.2.9. −
5.2.9.  −  5.2.11.  −  5.2.12.  −  5.2.13  −
Manutenzioni straordinarie acqua</t>
    </r>
  </si>
  <si>
    <r>
      <rPr>
        <sz val="10"/>
        <rFont val="Calibri"/>
        <family val="2"/>
      </rPr>
      <t>5.2.1      −      Cartografia      numerica acquaƒfognature</t>
    </r>
  </si>
  <si>
    <r>
      <rPr>
        <sz val="10"/>
        <rFont val="Calibri"/>
        <family val="2"/>
      </rPr>
      <t>5.4.1. − 5.4.2. −  5.4.3.  −  5.4.4. − 5.4.5 −
Manutenzioni straordinarie fogƒdep</t>
    </r>
  </si>
  <si>
    <r>
      <rPr>
        <sz val="10"/>
        <rFont val="Calibri"/>
        <family val="2"/>
      </rPr>
      <t>Estendimento reti a carico di privati</t>
    </r>
  </si>
  <si>
    <r>
      <rPr>
        <sz val="10"/>
        <rFont val="Calibri"/>
        <family val="2"/>
      </rPr>
      <t>Rinnovamento reti acquedotto al fine della riduzione delle perdite idriche</t>
    </r>
  </si>
  <si>
    <r>
      <rPr>
        <sz val="10"/>
        <rFont val="Calibri"/>
        <family val="2"/>
      </rPr>
      <t>Sostituzione  contatori  adempimento
D.M. 93ƒ2017</t>
    </r>
  </si>
  <si>
    <r>
      <rPr>
        <sz val="10"/>
        <rFont val="Calibri"/>
        <family val="2"/>
      </rPr>
      <t>opere pluricomunali</t>
    </r>
  </si>
  <si>
    <r>
      <rPr>
        <sz val="10"/>
        <rFont val="Calibri"/>
        <family val="2"/>
      </rPr>
      <t>Manutenzione  straordinaria  impianti di depurazione</t>
    </r>
  </si>
  <si>
    <r>
      <rPr>
        <sz val="10"/>
        <rFont val="Calibri"/>
        <family val="2"/>
      </rPr>
      <t>Manutenzione                 straordinaria fognature</t>
    </r>
  </si>
  <si>
    <r>
      <rPr>
        <sz val="10"/>
        <rFont val="Calibri"/>
        <family val="2"/>
      </rPr>
      <t>Manutenzione straordinaria  acque meteoriche</t>
    </r>
  </si>
  <si>
    <r>
      <rPr>
        <sz val="10"/>
        <rFont val="Calibri"/>
        <family val="2"/>
      </rPr>
      <t>Estendimenti acqua in zone non servite.</t>
    </r>
  </si>
  <si>
    <r>
      <rPr>
        <sz val="10"/>
        <rFont val="Calibri"/>
        <family val="2"/>
      </rPr>
      <t>Investimenti di Struttura*</t>
    </r>
  </si>
  <si>
    <r>
      <rPr>
        <sz val="10"/>
        <rFont val="Calibri"/>
        <family val="2"/>
      </rPr>
      <t>Nuovi Allacci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</si>
  <si>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PIANO</t>
    </r>
  </si>
  <si>
    <t>Piano     Fognario     −   Potenziamento sistema  scolante  dell'area  compresa tra   Via   Mandriolo   Superiore,   Via Campagnola e Piazzale I Agosto</t>
  </si>
  <si>
    <t>Contributi  −  Coll.soll.pretratt.  Imhoff dep. LUZZARA (2014REIA0085)</t>
  </si>
  <si>
    <t>Potenziamento rete fognaria in Via F.lli Rosselli</t>
  </si>
  <si>
    <t>5.8.Uspf.90 − Potenziamento fognature Via Chierici e collegamento fognario   e   adeguamento   Rio   delle Muratte loc. Borzano</t>
  </si>
  <si>
    <t>Piano Fognario − Sistemazione scolmatore  di  piena  in  zona  sportiva "Il Poggio"</t>
  </si>
  <si>
    <t>Piano Fognario − Potenziamento reticolo fognario tra Via Malaguti − Via dei Gonzaga e Via Guido da Bagnolo − Via Gandhi</t>
  </si>
  <si>
    <t>Piano Fognario − Potenziamento reticolo  fognario  area  industriale  Via Panizzi − Via Galvani</t>
  </si>
  <si>
    <t>Realizzazione  nuova  rete  adduttrice Corniano − Malamassata</t>
  </si>
  <si>
    <t>5.10.D15.12,  5.10.D15.26 −
Adeguamento  della  potenzialità  del depuratore capoluogo (completamento 1˚ linea)</t>
  </si>
  <si>
    <t>Piano Fognario −  Potenziamento reticolo fognario in Via Tre Ponti tra Via Carrara  e linea  ferroviaria in fragio all'abitato di Via Ghizzardi</t>
  </si>
  <si>
    <t>Realizzazione di terzo pozzo S.Donnino</t>
  </si>
  <si>
    <t>Risoluzione criticità idraulica collettore  di  Salvaterra,  loc.  Villaggio Macina Dinazzano</t>
  </si>
  <si>
    <t>Rifacimento  fognature in concomitanza    riqualificazione    asse viario  Corso  Garibaldi−Viale  Umberto I˚</t>
  </si>
  <si>
    <t>Depuratore di Roncocesi  − sistemazione        e        adeguamento
digestori</t>
  </si>
  <si>
    <t>5.8.Uspf.83, 5.8.Uspf.121           −
Realizzazione   collettore   fognario   in loc. Miscoso</t>
  </si>
  <si>
    <t>Criticità deflusso porzione urbana defluente sulla Fossetta II˚ lotto</t>
  </si>
  <si>
    <t>Acquedotto</t>
  </si>
  <si>
    <t>Depurazione</t>
  </si>
  <si>
    <t>Fognatura</t>
  </si>
  <si>
    <t>Invest.struttura</t>
  </si>
  <si>
    <t>Cartografia</t>
  </si>
  <si>
    <t>ND</t>
  </si>
  <si>
    <t>Manutenzione straordinaria acqua (serbatoi, sistemi controllo perdite idriche, impianti acquedotto, organi di manovra)</t>
  </si>
  <si>
    <t>Telecontrollo</t>
  </si>
  <si>
    <t>Sostituzione rete acqua adduttrice Boretto − Poviglio</t>
  </si>
  <si>
    <t>Fabbricati non industriali</t>
  </si>
  <si>
    <t>Gruppi di misura meccanici</t>
  </si>
  <si>
    <t>Laboratori</t>
  </si>
  <si>
    <t>Autoveicoli</t>
  </si>
  <si>
    <t>Immobilizzazioni immateriali: avviamenti, capitalizzazione concessione, etc.</t>
  </si>
  <si>
    <t>16 - Altre immobilizzazioni materiali e immateriali</t>
  </si>
  <si>
    <t>15 - Studi, ricerche, brevetti, diritti di utilizzazione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</si>
  <si>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</si>
  <si>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</si>
  <si>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</si>
  <si>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</si>
  <si>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</si>
  <si>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</si>
  <si>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</si>
  <si>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</si>
  <si>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</si>
  <si>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05 - Condutture e opere idrauliche fisse</t>
  </si>
  <si>
    <t>03 - Fabbricati industriali</t>
  </si>
  <si>
    <t>06 - Serbatoi</t>
  </si>
  <si>
    <t>07 - Impianti di trattamento</t>
  </si>
  <si>
    <t>08 - Impianti di sollevamento e pompaggio</t>
  </si>
  <si>
    <r>
      <rPr>
        <b/>
        <sz val="10"/>
        <color indexed="56"/>
        <rFont val="Calibri"/>
        <family val="2"/>
      </rPr>
      <t>CONTRIBUTI</t>
    </r>
    <r>
      <rPr>
        <sz val="10"/>
        <color indexed="56"/>
        <rFont val="Calibri"/>
        <family val="2"/>
      </rPr>
      <t xml:space="preserve"> </t>
    </r>
    <r>
      <rPr>
        <b/>
        <sz val="10"/>
        <color indexed="56"/>
        <rFont val="Calibri"/>
        <family val="2"/>
      </rPr>
      <t>2019</t>
    </r>
  </si>
  <si>
    <r>
      <rPr>
        <b/>
        <sz val="10"/>
        <color indexed="62"/>
        <rFont val="Calibri"/>
        <family val="2"/>
      </rPr>
      <t>CONTRIBUTI</t>
    </r>
    <r>
      <rPr>
        <sz val="10"/>
        <color indexed="62"/>
        <rFont val="Calibri"/>
        <family val="2"/>
      </rPr>
      <t xml:space="preserve"> </t>
    </r>
    <r>
      <rPr>
        <b/>
        <sz val="10"/>
        <color indexed="62"/>
        <rFont val="Calibri"/>
        <family val="2"/>
      </rPr>
      <t>2020</t>
    </r>
  </si>
  <si>
    <r>
      <rPr>
        <b/>
        <sz val="10"/>
        <color indexed="56"/>
        <rFont val="Calibri"/>
        <family val="2"/>
      </rPr>
      <t>CONTRIBUTI</t>
    </r>
    <r>
      <rPr>
        <sz val="10"/>
        <color indexed="56"/>
        <rFont val="Calibri"/>
        <family val="2"/>
      </rPr>
      <t xml:space="preserve"> </t>
    </r>
    <r>
      <rPr>
        <b/>
        <sz val="10"/>
        <color indexed="56"/>
        <rFont val="Calibri"/>
        <family val="2"/>
      </rPr>
      <t>2021</t>
    </r>
  </si>
  <si>
    <r>
      <rPr>
        <b/>
        <sz val="10"/>
        <color indexed="62"/>
        <rFont val="Calibri"/>
        <family val="2"/>
      </rPr>
      <t>CONTRIBUTI</t>
    </r>
    <r>
      <rPr>
        <sz val="10"/>
        <color indexed="62"/>
        <rFont val="Calibri"/>
        <family val="2"/>
      </rPr>
      <t xml:space="preserve"> </t>
    </r>
    <r>
      <rPr>
        <b/>
        <sz val="10"/>
        <color indexed="62"/>
        <rFont val="Calibri"/>
        <family val="2"/>
      </rPr>
      <t>2022</t>
    </r>
  </si>
  <si>
    <t>ALLEGATO 5 - TABELLA DEGLI INVESTIMENTI ANTICIPATI - OFFERTA ECONOMICA</t>
  </si>
  <si>
    <t>Criterio E.2 - Investimenti anticipati per i primi 10 anni a partire dal 01/01/2023</t>
  </si>
  <si>
    <t>Importi in euro</t>
  </si>
  <si>
    <t>Anno 2023 [€]</t>
  </si>
  <si>
    <t>Anno 2024 [€]</t>
  </si>
  <si>
    <t>Anno 2025 [€]</t>
  </si>
  <si>
    <t>Anno 2026 [€]</t>
  </si>
  <si>
    <t>Anno 2027 [€]</t>
  </si>
  <si>
    <t>Anno 2028 [€]</t>
  </si>
  <si>
    <t>Anno 2029 [€]</t>
  </si>
  <si>
    <t>Anno 2030 [€]</t>
  </si>
  <si>
    <t>Anno 2031 [€]</t>
  </si>
  <si>
    <t>Anno 2032 [€]</t>
  </si>
  <si>
    <t>Anni 2033-2040 [€]</t>
  </si>
  <si>
    <t>3.443.00</t>
  </si>
  <si>
    <t>INVESTIMENTI ANNUI DEL GESTORE</t>
  </si>
  <si>
    <t>VAN DEL FLUSSO INVESTIMENTI DEL GESTORE ANNI 2023-2032</t>
  </si>
  <si>
    <t>09 - Gruppi di misura meccanici</t>
  </si>
  <si>
    <t>Categoria di cespiti</t>
  </si>
  <si>
    <t>totale</t>
  </si>
  <si>
    <t>INVESTIMENTI PERTINENZA AGAC INFR</t>
  </si>
  <si>
    <t>INVESTIMENTI DEL GESTORE</t>
  </si>
  <si>
    <t>INVESTIMENTI PDI attribuiti alla categoria  "Condutture e opere idrauliche fisse2</t>
  </si>
  <si>
    <t>Valore annuo nel periodo                                           2024-2030</t>
  </si>
  <si>
    <t>Valore annuo nel periodo                    2031-2040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</si>
</sst>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mmm\-yy;@"/>
    <numFmt numFmtId="166" formatCode="#,##0_);\(#,##0\)"/>
    <numFmt numFmtId="167" formatCode="0.0%"/>
    <numFmt numFmtId="168" formatCode="#,##0.000"/>
    <numFmt numFmtId="169" formatCode="_-* #,##0_-;\-* #,##0_-;_-* \-_-;_-@_-"/>
    <numFmt numFmtId="170" formatCode="_-* #,##0\ _k_r_-;\-* #,##0\ _k_r_-;_-* &quot;- &quot;_k_r_-;_-@_-"/>
    <numFmt numFmtId="171" formatCode="#,##0.0_);\(#,##0.0\)"/>
    <numFmt numFmtId="172" formatCode="_-* #,##0.00\ _k_r_-;\-* #,##0.00\ _k_r_-;_-* \-??\ _k_r_-;_-@_-"/>
    <numFmt numFmtId="173" formatCode="_(\$* #,##0_);_(\$* \(#,##0\);_(\$* \-_);_(@_)"/>
    <numFmt numFmtId="174" formatCode="_(\$* #,##0.00_);_(\$* \(#,##0.00\);_(\$* \-??_);_(@_)"/>
    <numFmt numFmtId="175" formatCode="#,##0;\(#,##0\);\-"/>
    <numFmt numFmtId="176" formatCode="dd\ mmm\ yy"/>
    <numFmt numFmtId="177" formatCode="_-&quot;€ &quot;* #,##0.00_-;&quot;-€ &quot;* #,##0.00_-;_-&quot;€ &quot;* \-??_-;_-@_-"/>
    <numFmt numFmtId="178" formatCode="#,##0_ ;\-#,##0\ ;\-"/>
    <numFmt numFmtId="179" formatCode="_-* #,##0.00_-;\-* #,##0.00_-;_-* \-??_-;_-@_-"/>
    <numFmt numFmtId="180" formatCode="#,##0;[Red]\(#,##0\)"/>
    <numFmt numFmtId="181" formatCode="0%;[Red]\-0%"/>
    <numFmt numFmtId="182" formatCode="0.0\x;@_)"/>
    <numFmt numFmtId="183" formatCode="[$-410]mmm\-yy;@"/>
    <numFmt numFmtId="184" formatCode="_-* #,##0_-;\-* #,##0_-;_-* &quot;-&quot;??_-;_-@_-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2"/>
      <color indexed="48"/>
      <name val="Arial"/>
      <family val="2"/>
    </font>
    <font>
      <sz val="11"/>
      <color indexed="20"/>
      <name val="Calibri"/>
      <family val="2"/>
    </font>
    <font>
      <sz val="9"/>
      <color indexed="55"/>
      <name val="Verdana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i/>
      <sz val="9"/>
      <color indexed="10"/>
      <name val="Verdana"/>
      <family val="2"/>
    </font>
    <font>
      <sz val="8"/>
      <name val="Times New Roman"/>
      <family val="1"/>
    </font>
    <font>
      <sz val="10"/>
      <name val="Mang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0"/>
      <color indexed="23"/>
      <name val="Verdana"/>
      <family val="2"/>
    </font>
    <font>
      <sz val="10"/>
      <color indexed="55"/>
      <name val="Verdana"/>
      <family val="2"/>
    </font>
    <font>
      <sz val="10"/>
      <color indexed="62"/>
      <name val="Verdana"/>
      <family val="2"/>
    </font>
    <font>
      <sz val="10"/>
      <color indexed="4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1"/>
      <color indexed="53"/>
      <name val="Calibri"/>
      <family val="2"/>
    </font>
    <font>
      <b/>
      <sz val="9"/>
      <color indexed="9"/>
      <name val="Verdana"/>
      <family val="2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Courier New"/>
      <family val="3"/>
    </font>
    <font>
      <sz val="10"/>
      <color indexed="8"/>
      <name val="Tahoma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4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0"/>
    </font>
    <font>
      <sz val="14.5"/>
      <color indexed="8"/>
      <name val="Arial"/>
      <family val="0"/>
    </font>
    <font>
      <u val="single"/>
      <sz val="14.5"/>
      <color indexed="8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3" tint="-0.4999699890613556"/>
      <name val="Calibri"/>
      <family val="2"/>
    </font>
    <font>
      <sz val="10"/>
      <color theme="4"/>
      <name val="Calibri"/>
      <family val="2"/>
    </font>
    <font>
      <b/>
      <sz val="10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FF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15355B"/>
        <bgColor indexed="64"/>
      </patternFill>
    </fill>
    <fill>
      <patternFill patternType="solid">
        <fgColor rgb="FF528D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/>
      <top/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/>
      <right/>
      <top style="thick">
        <color indexed="9"/>
      </top>
      <bottom style="medium">
        <color indexed="22"/>
      </bottom>
    </border>
    <border>
      <left/>
      <right/>
      <top style="medium">
        <color indexed="27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thick"/>
      <bottom/>
    </border>
  </borders>
  <cellStyleXfs count="2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6" fillId="2" borderId="1">
      <alignment/>
      <protection/>
    </xf>
    <xf numFmtId="166" fontId="7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167" fontId="6" fillId="2" borderId="1">
      <alignment/>
      <protection/>
    </xf>
    <xf numFmtId="167" fontId="7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3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3" fontId="1" fillId="0" borderId="0">
      <alignment/>
      <protection/>
    </xf>
    <xf numFmtId="165" fontId="1" fillId="0" borderId="0">
      <alignment/>
      <protection/>
    </xf>
    <xf numFmtId="183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4" fontId="3" fillId="7" borderId="0">
      <alignment/>
      <protection/>
    </xf>
    <xf numFmtId="4" fontId="3" fillId="7" borderId="0">
      <alignment/>
      <protection/>
    </xf>
    <xf numFmtId="165" fontId="14" fillId="8" borderId="0">
      <alignment/>
      <protection/>
    </xf>
    <xf numFmtId="165" fontId="14" fillId="8" borderId="0">
      <alignment/>
      <protection/>
    </xf>
    <xf numFmtId="165" fontId="14" fillId="8" borderId="0">
      <alignment/>
      <protection/>
    </xf>
    <xf numFmtId="165" fontId="14" fillId="8" borderId="0">
      <alignment/>
      <protection/>
    </xf>
    <xf numFmtId="165" fontId="14" fillId="8" borderId="0">
      <alignment/>
      <protection/>
    </xf>
    <xf numFmtId="165" fontId="14" fillId="8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3" fillId="3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9" fillId="4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0" fillId="5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1" fillId="6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2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3" fontId="16" fillId="0" borderId="2">
      <alignment vertical="center"/>
      <protection/>
    </xf>
    <xf numFmtId="3" fontId="17" fillId="45" borderId="2">
      <alignment vertical="center"/>
      <protection/>
    </xf>
    <xf numFmtId="167" fontId="18" fillId="46" borderId="1">
      <alignment/>
      <protection/>
    </xf>
    <xf numFmtId="166" fontId="6" fillId="2" borderId="1">
      <alignment/>
      <protection/>
    </xf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0" borderId="3" applyNumberFormat="0" applyFill="0" applyAlignment="0">
      <protection/>
    </xf>
    <xf numFmtId="0" fontId="1" fillId="0" borderId="4" applyNumberFormat="0" applyFill="0" applyAlignment="0">
      <protection/>
    </xf>
    <xf numFmtId="0" fontId="100" fillId="48" borderId="5" applyNumberFormat="0" applyAlignment="0" applyProtection="0"/>
    <xf numFmtId="167" fontId="6" fillId="46" borderId="1">
      <alignment/>
      <protection/>
    </xf>
    <xf numFmtId="3" fontId="6" fillId="46" borderId="1">
      <alignment/>
      <protection/>
    </xf>
    <xf numFmtId="167" fontId="6" fillId="46" borderId="1">
      <alignment/>
      <protection/>
    </xf>
    <xf numFmtId="167" fontId="6" fillId="46" borderId="1">
      <alignment/>
      <protection/>
    </xf>
    <xf numFmtId="166" fontId="8" fillId="0" borderId="0">
      <alignment/>
      <protection/>
    </xf>
    <xf numFmtId="168" fontId="8" fillId="49" borderId="0">
      <alignment/>
      <protection/>
    </xf>
    <xf numFmtId="0" fontId="101" fillId="0" borderId="6" applyNumberFormat="0" applyFill="0" applyAlignment="0" applyProtection="0"/>
    <xf numFmtId="0" fontId="102" fillId="50" borderId="7" applyNumberFormat="0" applyAlignment="0" applyProtection="0"/>
    <xf numFmtId="165" fontId="17" fillId="45" borderId="8">
      <alignment/>
      <protection/>
    </xf>
    <xf numFmtId="165" fontId="17" fillId="45" borderId="8">
      <alignment/>
      <protection/>
    </xf>
    <xf numFmtId="165" fontId="17" fillId="45" borderId="8">
      <alignment/>
      <protection/>
    </xf>
    <xf numFmtId="165" fontId="17" fillId="51" borderId="8">
      <alignment/>
      <protection/>
    </xf>
    <xf numFmtId="169" fontId="20" fillId="0" borderId="0">
      <alignment/>
      <protection/>
    </xf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0" fontId="21" fillId="52" borderId="9" applyNumberFormat="0" applyAlignment="0" applyProtection="0"/>
    <xf numFmtId="169" fontId="20" fillId="0" borderId="0">
      <alignment/>
      <protection/>
    </xf>
    <xf numFmtId="0" fontId="16" fillId="0" borderId="0" applyNumberFormat="0" applyFill="0" applyBorder="0" applyAlignment="0" applyProtection="0"/>
    <xf numFmtId="0" fontId="99" fillId="53" borderId="0" applyNumberFormat="0" applyBorder="0" applyAlignment="0" applyProtection="0"/>
    <xf numFmtId="0" fontId="99" fillId="54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99" fillId="57" borderId="0" applyNumberFormat="0" applyBorder="0" applyAlignment="0" applyProtection="0"/>
    <xf numFmtId="0" fontId="99" fillId="58" borderId="0" applyNumberFormat="0" applyBorder="0" applyAlignment="0" applyProtection="0"/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60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60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59" borderId="0" applyNumberFormat="0" applyBorder="0" applyProtection="0">
      <alignment horizontal="center" vertical="center" wrapText="1"/>
    </xf>
    <xf numFmtId="0" fontId="22" fillId="60" borderId="0" applyNumberFormat="0" applyBorder="0" applyProtection="0">
      <alignment horizontal="center" vertical="center" wrapText="1"/>
    </xf>
    <xf numFmtId="170" fontId="1" fillId="0" borderId="0" applyFill="0" applyBorder="0" applyAlignment="0" applyProtection="0"/>
    <xf numFmtId="171" fontId="4" fillId="0" borderId="0">
      <alignment/>
      <protection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23" fillId="0" borderId="10">
      <alignment horizontal="left" vertical="top" wrapText="1" indent="1"/>
      <protection/>
    </xf>
    <xf numFmtId="176" fontId="1" fillId="0" borderId="0" applyFill="0" applyBorder="0" applyAlignment="0" applyProtection="0"/>
    <xf numFmtId="168" fontId="24" fillId="0" borderId="11">
      <alignment/>
      <protection/>
    </xf>
    <xf numFmtId="165" fontId="1" fillId="0" borderId="0" applyFill="0" applyBorder="0" applyAlignment="0" applyProtection="0"/>
    <xf numFmtId="177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25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25" fillId="0" borderId="0" applyFill="0" applyBorder="0" applyAlignment="0" applyProtection="0"/>
    <xf numFmtId="165" fontId="1" fillId="0" borderId="0" applyFill="0" applyBorder="0" applyAlignment="0" applyProtection="0"/>
    <xf numFmtId="165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165" fontId="28" fillId="0" borderId="0" applyFill="0" applyBorder="0" applyProtection="0">
      <alignment horizontal="left"/>
    </xf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175" fontId="30" fillId="0" borderId="0">
      <alignment/>
      <protection/>
    </xf>
    <xf numFmtId="175" fontId="31" fillId="0" borderId="0">
      <alignment/>
      <protection/>
    </xf>
    <xf numFmtId="175" fontId="32" fillId="8" borderId="1">
      <alignment/>
      <protection/>
    </xf>
    <xf numFmtId="175" fontId="33" fillId="0" borderId="0">
      <alignment/>
      <protection/>
    </xf>
    <xf numFmtId="167" fontId="31" fillId="0" borderId="0">
      <alignment/>
      <protection/>
    </xf>
    <xf numFmtId="167" fontId="32" fillId="8" borderId="1">
      <alignment/>
      <protection/>
    </xf>
    <xf numFmtId="167" fontId="34" fillId="0" borderId="0">
      <alignment/>
      <protection/>
    </xf>
    <xf numFmtId="3" fontId="31" fillId="52" borderId="0">
      <alignment/>
      <protection/>
    </xf>
    <xf numFmtId="175" fontId="31" fillId="0" borderId="0">
      <alignment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65" fontId="7" fillId="7" borderId="0">
      <alignment horizontal="center" vertical="center"/>
      <protection/>
    </xf>
    <xf numFmtId="175" fontId="31" fillId="0" borderId="0">
      <alignment/>
      <protection/>
    </xf>
    <xf numFmtId="175" fontId="35" fillId="0" borderId="0">
      <alignment/>
      <protection/>
    </xf>
    <xf numFmtId="178" fontId="36" fillId="0" borderId="0">
      <alignment/>
      <protection/>
    </xf>
    <xf numFmtId="171" fontId="1" fillId="7" borderId="2" applyAlignment="0" applyProtection="0"/>
    <xf numFmtId="171" fontId="1" fillId="7" borderId="2" applyAlignment="0" applyProtection="0"/>
    <xf numFmtId="171" fontId="25" fillId="7" borderId="2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7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3" fillId="62" borderId="5" applyNumberFormat="0" applyAlignment="0" applyProtection="0"/>
    <xf numFmtId="1" fontId="42" fillId="7" borderId="1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75" fontId="45" fillId="6" borderId="1">
      <alignment vertical="top" wrapText="1"/>
      <protection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horizontal="left" vertical="center"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25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25" fillId="0" borderId="0" applyFill="0" applyBorder="0" applyAlignment="0" applyProtection="0"/>
    <xf numFmtId="16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9" fontId="1" fillId="0" borderId="0" applyFill="0" applyBorder="0" applyAlignment="0" applyProtection="0"/>
    <xf numFmtId="179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04" fillId="63" borderId="0" applyNumberFormat="0" applyBorder="0" applyAlignment="0" applyProtection="0"/>
    <xf numFmtId="165" fontId="49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165" fontId="50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37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83" fontId="0" fillId="0" borderId="0">
      <alignment/>
      <protection/>
    </xf>
    <xf numFmtId="165" fontId="8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 applyNumberFormat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8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65" fontId="8" fillId="0" borderId="0">
      <alignment/>
      <protection/>
    </xf>
    <xf numFmtId="183" fontId="0" fillId="0" borderId="0">
      <alignment/>
      <protection/>
    </xf>
    <xf numFmtId="165" fontId="8" fillId="0" borderId="0">
      <alignment/>
      <protection/>
    </xf>
    <xf numFmtId="0" fontId="0" fillId="64" borderId="16" applyNumberFormat="0" applyFon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25" fillId="7" borderId="17" applyNumberForma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25" fillId="7" borderId="17" applyNumberFormat="0" applyAlignment="0" applyProtection="0"/>
    <xf numFmtId="0" fontId="1" fillId="7" borderId="17" applyNumberFormat="0" applyAlignment="0" applyProtection="0"/>
    <xf numFmtId="0" fontId="1" fillId="7" borderId="17" applyNumberFormat="0" applyAlignment="0" applyProtection="0"/>
    <xf numFmtId="0" fontId="25" fillId="7" borderId="17" applyNumberFormat="0" applyAlignment="0" applyProtection="0"/>
    <xf numFmtId="180" fontId="1" fillId="0" borderId="0" applyFill="0" applyBorder="0" applyAlignment="0" applyProtection="0"/>
    <xf numFmtId="0" fontId="105" fillId="48" borderId="18" applyNumberFormat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51" borderId="0" applyNumberFormat="0" applyBorder="0" applyAlignment="0" applyProtection="0"/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181" fontId="1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182" fontId="1" fillId="0" borderId="0" applyFill="0" applyBorder="0" applyAlignment="0" applyProtection="0"/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60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60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59" borderId="0" applyNumberFormat="0" applyBorder="0" applyProtection="0">
      <alignment horizontal="left" wrapText="1"/>
    </xf>
    <xf numFmtId="0" fontId="22" fillId="60" borderId="0" applyNumberFormat="0" applyBorder="0" applyProtection="0">
      <alignment horizontal="left" wrapText="1"/>
    </xf>
    <xf numFmtId="0" fontId="16" fillId="0" borderId="0" applyNumberFormat="0" applyFill="0" applyBorder="0" applyAlignment="0" applyProtection="0"/>
    <xf numFmtId="0" fontId="2" fillId="2" borderId="19" applyNumberFormat="0" applyProtection="0">
      <alignment vertical="center"/>
    </xf>
    <xf numFmtId="0" fontId="42" fillId="2" borderId="19" applyNumberFormat="0" applyProtection="0">
      <alignment vertical="center"/>
    </xf>
    <xf numFmtId="4" fontId="52" fillId="60" borderId="20">
      <alignment vertical="center"/>
      <protection/>
    </xf>
    <xf numFmtId="4" fontId="53" fillId="60" borderId="20">
      <alignment vertical="center"/>
      <protection/>
    </xf>
    <xf numFmtId="4" fontId="52" fillId="65" borderId="20">
      <alignment vertical="center"/>
      <protection/>
    </xf>
    <xf numFmtId="4" fontId="53" fillId="65" borderId="20">
      <alignment vertical="center"/>
      <protection/>
    </xf>
    <xf numFmtId="0" fontId="2" fillId="2" borderId="19" applyNumberFormat="0" applyProtection="0">
      <alignment horizontal="left" vertical="center" indent="1"/>
    </xf>
    <xf numFmtId="0" fontId="2" fillId="2" borderId="19" applyNumberFormat="0" applyProtection="0">
      <alignment horizontal="left" vertical="center" indent="1"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165" fontId="3" fillId="66" borderId="0">
      <alignment/>
      <protection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2" fillId="16" borderId="19" applyNumberFormat="0" applyProtection="0">
      <alignment horizontal="right" vertical="center"/>
    </xf>
    <xf numFmtId="0" fontId="2" fillId="11" borderId="19" applyNumberFormat="0" applyProtection="0">
      <alignment horizontal="right" vertical="center"/>
    </xf>
    <xf numFmtId="0" fontId="2" fillId="43" borderId="19" applyNumberFormat="0" applyProtection="0">
      <alignment horizontal="right" vertical="center"/>
    </xf>
    <xf numFmtId="0" fontId="2" fillId="44" borderId="19" applyNumberFormat="0" applyProtection="0">
      <alignment horizontal="right" vertical="center"/>
    </xf>
    <xf numFmtId="0" fontId="2" fillId="67" borderId="19" applyNumberFormat="0" applyProtection="0">
      <alignment horizontal="right" vertical="center"/>
    </xf>
    <xf numFmtId="0" fontId="2" fillId="68" borderId="19" applyNumberFormat="0" applyProtection="0">
      <alignment horizontal="right" vertical="center"/>
    </xf>
    <xf numFmtId="0" fontId="2" fillId="25" borderId="19" applyNumberFormat="0" applyProtection="0">
      <alignment horizontal="right" vertical="center"/>
    </xf>
    <xf numFmtId="0" fontId="2" fillId="61" borderId="19" applyNumberFormat="0" applyProtection="0">
      <alignment horizontal="right" vertical="center"/>
    </xf>
    <xf numFmtId="0" fontId="2" fillId="66" borderId="19" applyNumberFormat="0" applyProtection="0">
      <alignment horizontal="right" vertical="center"/>
    </xf>
    <xf numFmtId="0" fontId="54" fillId="69" borderId="19" applyNumberFormat="0" applyProtection="0">
      <alignment horizontal="left" vertical="center" indent="1"/>
    </xf>
    <xf numFmtId="0" fontId="2" fillId="14" borderId="21" applyNumberFormat="0" applyProtection="0">
      <alignment horizontal="left" vertical="center" indent="1"/>
    </xf>
    <xf numFmtId="0" fontId="55" fillId="5" borderId="0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0" fontId="3" fillId="9" borderId="19" applyNumberFormat="0" applyProtection="0">
      <alignment horizontal="left" vertical="center" indent="1"/>
    </xf>
    <xf numFmtId="4" fontId="56" fillId="70" borderId="0">
      <alignment horizontal="left" vertical="center" indent="1"/>
      <protection/>
    </xf>
    <xf numFmtId="0" fontId="2" fillId="14" borderId="19" applyNumberFormat="0" applyProtection="0">
      <alignment horizontal="left" vertical="center" indent="1"/>
    </xf>
    <xf numFmtId="0" fontId="1" fillId="71" borderId="22" applyNumberFormat="0" applyAlignment="0">
      <protection/>
    </xf>
    <xf numFmtId="0" fontId="1" fillId="71" borderId="22" applyNumberFormat="0" applyAlignment="0">
      <protection/>
    </xf>
    <xf numFmtId="0" fontId="1" fillId="71" borderId="22" applyNumberFormat="0" applyAlignment="0">
      <protection/>
    </xf>
    <xf numFmtId="0" fontId="1" fillId="71" borderId="22" applyNumberFormat="0" applyAlignment="0">
      <protection/>
    </xf>
    <xf numFmtId="0" fontId="25" fillId="71" borderId="22" applyNumberFormat="0" applyAlignment="0">
      <protection/>
    </xf>
    <xf numFmtId="0" fontId="1" fillId="71" borderId="22" applyNumberFormat="0" applyAlignment="0">
      <protection/>
    </xf>
    <xf numFmtId="0" fontId="1" fillId="71" borderId="22" applyNumberFormat="0" applyAlignment="0">
      <protection/>
    </xf>
    <xf numFmtId="0" fontId="25" fillId="71" borderId="22" applyNumberFormat="0" applyAlignment="0">
      <protection/>
    </xf>
    <xf numFmtId="0" fontId="3" fillId="14" borderId="23" applyNumberFormat="0" applyAlignment="0">
      <protection/>
    </xf>
    <xf numFmtId="0" fontId="3" fillId="14" borderId="23" applyNumberFormat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24" applyNumberFormat="0" applyFill="0" applyAlignment="0" applyProtection="0"/>
    <xf numFmtId="0" fontId="110" fillId="0" borderId="25" applyNumberFormat="0" applyFill="0" applyAlignment="0" applyProtection="0"/>
    <xf numFmtId="0" fontId="111" fillId="0" borderId="26" applyNumberFormat="0" applyFill="0" applyAlignment="0" applyProtection="0"/>
    <xf numFmtId="0" fontId="11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2" fillId="0" borderId="27" applyNumberFormat="0" applyFill="0" applyAlignment="0" applyProtection="0"/>
    <xf numFmtId="0" fontId="3" fillId="0" borderId="0">
      <alignment/>
      <protection/>
    </xf>
    <xf numFmtId="0" fontId="113" fillId="72" borderId="0" applyNumberFormat="0" applyBorder="0" applyAlignment="0" applyProtection="0"/>
    <xf numFmtId="0" fontId="114" fillId="7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9">
    <xf numFmtId="0" fontId="0" fillId="0" borderId="0" xfId="0" applyFont="1" applyAlignment="1">
      <alignment/>
    </xf>
    <xf numFmtId="0" fontId="115" fillId="0" borderId="0" xfId="0" applyFont="1" applyFill="1" applyBorder="1" applyAlignment="1">
      <alignment horizontal="left" vertical="top"/>
    </xf>
    <xf numFmtId="9" fontId="115" fillId="0" borderId="0" xfId="0" applyNumberFormat="1" applyFont="1" applyFill="1" applyBorder="1" applyAlignment="1">
      <alignment horizontal="left" vertical="top"/>
    </xf>
    <xf numFmtId="10" fontId="115" fillId="0" borderId="0" xfId="0" applyNumberFormat="1" applyFont="1" applyFill="1" applyBorder="1" applyAlignment="1">
      <alignment horizontal="left" vertical="top"/>
    </xf>
    <xf numFmtId="0" fontId="66" fillId="74" borderId="28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3" fontId="116" fillId="0" borderId="28" xfId="0" applyNumberFormat="1" applyFont="1" applyFill="1" applyBorder="1" applyAlignment="1">
      <alignment horizontal="center" vertical="center" shrinkToFit="1"/>
    </xf>
    <xf numFmtId="0" fontId="115" fillId="0" borderId="28" xfId="0" applyFont="1" applyFill="1" applyBorder="1" applyAlignment="1">
      <alignment horizontal="center" vertical="center" wrapText="1"/>
    </xf>
    <xf numFmtId="0" fontId="115" fillId="0" borderId="28" xfId="0" applyFont="1" applyFill="1" applyBorder="1" applyAlignment="1">
      <alignment horizontal="left" vertical="center" wrapText="1"/>
    </xf>
    <xf numFmtId="1" fontId="116" fillId="0" borderId="28" xfId="0" applyNumberFormat="1" applyFont="1" applyFill="1" applyBorder="1" applyAlignment="1">
      <alignment horizontal="center" vertical="center" shrinkToFit="1"/>
    </xf>
    <xf numFmtId="0" fontId="115" fillId="0" borderId="28" xfId="0" applyFont="1" applyFill="1" applyBorder="1" applyAlignment="1">
      <alignment horizontal="left" vertical="center" wrapText="1" indent="1"/>
    </xf>
    <xf numFmtId="0" fontId="57" fillId="0" borderId="28" xfId="0" applyFont="1" applyFill="1" applyBorder="1" applyAlignment="1">
      <alignment horizontal="left" vertical="center" wrapText="1" indent="1"/>
    </xf>
    <xf numFmtId="0" fontId="115" fillId="0" borderId="29" xfId="0" applyFont="1" applyFill="1" applyBorder="1" applyAlignment="1">
      <alignment vertical="center"/>
    </xf>
    <xf numFmtId="0" fontId="115" fillId="74" borderId="28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top"/>
    </xf>
    <xf numFmtId="0" fontId="115" fillId="0" borderId="0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left" vertical="center"/>
    </xf>
    <xf numFmtId="0" fontId="115" fillId="0" borderId="30" xfId="0" applyFont="1" applyFill="1" applyBorder="1" applyAlignment="1">
      <alignment horizontal="center" vertical="center" wrapText="1"/>
    </xf>
    <xf numFmtId="0" fontId="115" fillId="55" borderId="3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115" fillId="0" borderId="30" xfId="0" applyFont="1" applyFill="1" applyBorder="1" applyAlignment="1">
      <alignment horizontal="center" vertical="center"/>
    </xf>
    <xf numFmtId="0" fontId="115" fillId="0" borderId="30" xfId="0" applyFont="1" applyFill="1" applyBorder="1" applyAlignment="1">
      <alignment horizontal="left" vertical="center" wrapText="1" indent="1"/>
    </xf>
    <xf numFmtId="0" fontId="57" fillId="0" borderId="30" xfId="0" applyFont="1" applyFill="1" applyBorder="1" applyAlignment="1">
      <alignment horizontal="left" vertical="center" wrapText="1" indent="1"/>
    </xf>
    <xf numFmtId="0" fontId="115" fillId="0" borderId="31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top"/>
    </xf>
    <xf numFmtId="0" fontId="115" fillId="18" borderId="28" xfId="0" applyFont="1" applyFill="1" applyBorder="1" applyAlignment="1">
      <alignment horizontal="left" vertical="center" wrapText="1"/>
    </xf>
    <xf numFmtId="3" fontId="116" fillId="18" borderId="28" xfId="0" applyNumberFormat="1" applyFont="1" applyFill="1" applyBorder="1" applyAlignment="1">
      <alignment horizontal="center" vertical="center" shrinkToFit="1"/>
    </xf>
    <xf numFmtId="1" fontId="116" fillId="18" borderId="28" xfId="0" applyNumberFormat="1" applyFont="1" applyFill="1" applyBorder="1" applyAlignment="1">
      <alignment horizontal="center" vertical="center" shrinkToFit="1"/>
    </xf>
    <xf numFmtId="0" fontId="115" fillId="18" borderId="28" xfId="0" applyFont="1" applyFill="1" applyBorder="1" applyAlignment="1">
      <alignment horizontal="center" vertical="center" wrapText="1"/>
    </xf>
    <xf numFmtId="3" fontId="118" fillId="0" borderId="32" xfId="0" applyNumberFormat="1" applyFont="1" applyFill="1" applyBorder="1" applyAlignment="1">
      <alignment horizontal="center" vertical="center" shrinkToFit="1"/>
    </xf>
    <xf numFmtId="3" fontId="118" fillId="18" borderId="32" xfId="0" applyNumberFormat="1" applyFont="1" applyFill="1" applyBorder="1" applyAlignment="1">
      <alignment horizontal="center" vertical="center" shrinkToFit="1"/>
    </xf>
    <xf numFmtId="0" fontId="115" fillId="0" borderId="33" xfId="0" applyFont="1" applyFill="1" applyBorder="1" applyAlignment="1">
      <alignment horizontal="left" vertical="center" wrapText="1"/>
    </xf>
    <xf numFmtId="3" fontId="116" fillId="18" borderId="33" xfId="0" applyNumberFormat="1" applyFont="1" applyFill="1" applyBorder="1" applyAlignment="1">
      <alignment horizontal="center" vertical="center" shrinkToFit="1"/>
    </xf>
    <xf numFmtId="3" fontId="116" fillId="0" borderId="33" xfId="0" applyNumberFormat="1" applyFont="1" applyFill="1" applyBorder="1" applyAlignment="1">
      <alignment horizontal="center" vertical="center" shrinkToFit="1"/>
    </xf>
    <xf numFmtId="0" fontId="119" fillId="0" borderId="34" xfId="0" applyFont="1" applyFill="1" applyBorder="1" applyAlignment="1">
      <alignment horizontal="left" vertical="center" wrapText="1" indent="1"/>
    </xf>
    <xf numFmtId="0" fontId="119" fillId="0" borderId="34" xfId="0" applyFont="1" applyFill="1" applyBorder="1" applyAlignment="1">
      <alignment horizontal="center" vertical="center" wrapText="1"/>
    </xf>
    <xf numFmtId="0" fontId="120" fillId="0" borderId="34" xfId="0" applyFont="1" applyFill="1" applyBorder="1" applyAlignment="1">
      <alignment horizontal="left" vertical="center" wrapText="1" indent="1"/>
    </xf>
    <xf numFmtId="44" fontId="120" fillId="0" borderId="34" xfId="2117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left" vertical="center" wrapText="1" indent="1"/>
    </xf>
    <xf numFmtId="44" fontId="63" fillId="0" borderId="34" xfId="2117" applyFont="1" applyFill="1" applyBorder="1" applyAlignment="1">
      <alignment horizontal="center" vertical="center" wrapText="1"/>
    </xf>
    <xf numFmtId="44" fontId="121" fillId="0" borderId="34" xfId="2117" applyFont="1" applyFill="1" applyBorder="1" applyAlignment="1">
      <alignment horizontal="center" vertical="center" wrapText="1"/>
    </xf>
    <xf numFmtId="44" fontId="121" fillId="0" borderId="34" xfId="2117" applyFont="1" applyFill="1" applyBorder="1" applyAlignment="1">
      <alignment vertical="center" wrapText="1"/>
    </xf>
    <xf numFmtId="44" fontId="119" fillId="0" borderId="34" xfId="2117" applyFont="1" applyFill="1" applyBorder="1" applyAlignment="1">
      <alignment horizontal="center" vertical="center" wrapText="1"/>
    </xf>
    <xf numFmtId="44" fontId="122" fillId="0" borderId="34" xfId="2117" applyFont="1" applyFill="1" applyBorder="1" applyAlignment="1">
      <alignment horizontal="center" vertical="center" wrapText="1"/>
    </xf>
    <xf numFmtId="0" fontId="115" fillId="18" borderId="33" xfId="0" applyFont="1" applyFill="1" applyBorder="1" applyAlignment="1">
      <alignment horizontal="left" vertical="center" wrapText="1"/>
    </xf>
    <xf numFmtId="0" fontId="115" fillId="0" borderId="33" xfId="0" applyFont="1" applyFill="1" applyBorder="1" applyAlignment="1">
      <alignment horizontal="center" vertical="center" wrapText="1"/>
    </xf>
    <xf numFmtId="0" fontId="115" fillId="18" borderId="33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115" fillId="0" borderId="35" xfId="0" applyFont="1" applyFill="1" applyBorder="1" applyAlignment="1">
      <alignment horizontal="left" vertical="center" wrapText="1" indent="1"/>
    </xf>
    <xf numFmtId="0" fontId="115" fillId="0" borderId="36" xfId="0" applyFont="1" applyFill="1" applyBorder="1" applyAlignment="1">
      <alignment horizontal="center" vertical="center" wrapText="1"/>
    </xf>
    <xf numFmtId="3" fontId="116" fillId="0" borderId="35" xfId="0" applyNumberFormat="1" applyFont="1" applyFill="1" applyBorder="1" applyAlignment="1">
      <alignment horizontal="center" vertical="center" shrinkToFit="1"/>
    </xf>
    <xf numFmtId="0" fontId="115" fillId="18" borderId="35" xfId="0" applyFont="1" applyFill="1" applyBorder="1" applyAlignment="1">
      <alignment horizontal="left" vertical="center" wrapText="1"/>
    </xf>
    <xf numFmtId="0" fontId="115" fillId="0" borderId="35" xfId="0" applyFont="1" applyFill="1" applyBorder="1" applyAlignment="1">
      <alignment horizontal="center" vertical="center" wrapText="1"/>
    </xf>
    <xf numFmtId="0" fontId="115" fillId="18" borderId="35" xfId="0" applyFont="1" applyFill="1" applyBorder="1" applyAlignment="1">
      <alignment horizontal="center" vertical="center" wrapText="1"/>
    </xf>
    <xf numFmtId="0" fontId="115" fillId="0" borderId="33" xfId="0" applyFont="1" applyFill="1" applyBorder="1" applyAlignment="1">
      <alignment horizontal="left" vertical="center" wrapText="1" indent="1"/>
    </xf>
    <xf numFmtId="0" fontId="115" fillId="0" borderId="37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left" vertical="center" wrapText="1" indent="1"/>
    </xf>
    <xf numFmtId="1" fontId="116" fillId="0" borderId="33" xfId="0" applyNumberFormat="1" applyFont="1" applyFill="1" applyBorder="1" applyAlignment="1">
      <alignment horizontal="center" vertical="center" shrinkToFit="1"/>
    </xf>
    <xf numFmtId="0" fontId="115" fillId="20" borderId="28" xfId="0" applyFont="1" applyFill="1" applyBorder="1" applyAlignment="1">
      <alignment horizontal="left" vertical="center" wrapText="1" indent="1"/>
    </xf>
    <xf numFmtId="0" fontId="115" fillId="20" borderId="35" xfId="0" applyFont="1" applyFill="1" applyBorder="1" applyAlignment="1">
      <alignment horizontal="left" vertical="center" wrapText="1" indent="1"/>
    </xf>
    <xf numFmtId="3" fontId="116" fillId="18" borderId="35" xfId="0" applyNumberFormat="1" applyFont="1" applyFill="1" applyBorder="1" applyAlignment="1">
      <alignment horizontal="center" vertical="center" shrinkToFit="1"/>
    </xf>
    <xf numFmtId="1" fontId="116" fillId="0" borderId="35" xfId="0" applyNumberFormat="1" applyFont="1" applyFill="1" applyBorder="1" applyAlignment="1">
      <alignment horizontal="center" vertical="center" shrinkToFit="1"/>
    </xf>
    <xf numFmtId="0" fontId="66" fillId="20" borderId="35" xfId="0" applyFont="1" applyFill="1" applyBorder="1" applyAlignment="1">
      <alignment horizontal="center" vertical="center" wrapText="1"/>
    </xf>
    <xf numFmtId="0" fontId="115" fillId="20" borderId="36" xfId="0" applyFont="1" applyFill="1" applyBorder="1" applyAlignment="1">
      <alignment horizontal="center" vertical="center" wrapText="1"/>
    </xf>
    <xf numFmtId="0" fontId="57" fillId="20" borderId="35" xfId="0" applyFont="1" applyFill="1" applyBorder="1" applyAlignment="1">
      <alignment horizontal="center" vertical="center" wrapText="1"/>
    </xf>
    <xf numFmtId="0" fontId="57" fillId="20" borderId="28" xfId="0" applyFont="1" applyFill="1" applyBorder="1" applyAlignment="1">
      <alignment horizontal="center" vertical="center" wrapText="1"/>
    </xf>
    <xf numFmtId="0" fontId="115" fillId="20" borderId="30" xfId="0" applyFont="1" applyFill="1" applyBorder="1" applyAlignment="1">
      <alignment horizontal="center" vertical="center" wrapText="1"/>
    </xf>
    <xf numFmtId="0" fontId="115" fillId="20" borderId="0" xfId="0" applyFont="1" applyFill="1" applyBorder="1" applyAlignment="1">
      <alignment horizontal="left" vertical="top" indent="1"/>
    </xf>
    <xf numFmtId="0" fontId="115" fillId="18" borderId="0" xfId="0" applyFont="1" applyFill="1" applyBorder="1" applyAlignment="1">
      <alignment horizontal="left" vertical="top" indent="1"/>
    </xf>
    <xf numFmtId="0" fontId="115" fillId="75" borderId="35" xfId="0" applyFont="1" applyFill="1" applyBorder="1" applyAlignment="1">
      <alignment horizontal="center" vertical="center" wrapText="1"/>
    </xf>
    <xf numFmtId="3" fontId="117" fillId="18" borderId="38" xfId="0" applyNumberFormat="1" applyFont="1" applyFill="1" applyBorder="1" applyAlignment="1">
      <alignment horizontal="center" vertical="top"/>
    </xf>
    <xf numFmtId="0" fontId="115" fillId="18" borderId="39" xfId="0" applyFont="1" applyFill="1" applyBorder="1" applyAlignment="1">
      <alignment horizontal="left" vertical="top" indent="1"/>
    </xf>
    <xf numFmtId="3" fontId="117" fillId="18" borderId="40" xfId="0" applyNumberFormat="1" applyFont="1" applyFill="1" applyBorder="1" applyAlignment="1">
      <alignment horizontal="center" vertical="top"/>
    </xf>
    <xf numFmtId="3" fontId="117" fillId="20" borderId="40" xfId="0" applyNumberFormat="1" applyFont="1" applyFill="1" applyBorder="1" applyAlignment="1">
      <alignment horizontal="center" vertical="top"/>
    </xf>
    <xf numFmtId="3" fontId="117" fillId="20" borderId="41" xfId="0" applyNumberFormat="1" applyFont="1" applyFill="1" applyBorder="1" applyAlignment="1">
      <alignment horizontal="center" vertical="top"/>
    </xf>
    <xf numFmtId="0" fontId="115" fillId="20" borderId="42" xfId="0" applyFont="1" applyFill="1" applyBorder="1" applyAlignment="1">
      <alignment horizontal="left" vertical="top" indent="1"/>
    </xf>
    <xf numFmtId="0" fontId="115" fillId="76" borderId="35" xfId="0" applyFont="1" applyFill="1" applyBorder="1" applyAlignment="1">
      <alignment horizontal="center" vertical="center" wrapText="1"/>
    </xf>
    <xf numFmtId="44" fontId="120" fillId="0" borderId="34" xfId="2117" applyFont="1" applyFill="1" applyBorder="1" applyAlignment="1">
      <alignment horizontal="right" vertical="center" wrapText="1"/>
    </xf>
    <xf numFmtId="3" fontId="120" fillId="0" borderId="34" xfId="0" applyNumberFormat="1" applyFont="1" applyFill="1" applyBorder="1" applyAlignment="1">
      <alignment horizontal="right" vertical="center" wrapText="1"/>
    </xf>
    <xf numFmtId="184" fontId="115" fillId="0" borderId="28" xfId="988" applyNumberFormat="1" applyFont="1" applyFill="1" applyBorder="1" applyAlignment="1">
      <alignment horizontal="center" vertical="center" wrapText="1"/>
    </xf>
    <xf numFmtId="184" fontId="116" fillId="0" borderId="28" xfId="988" applyNumberFormat="1" applyFont="1" applyFill="1" applyBorder="1" applyAlignment="1">
      <alignment horizontal="center" vertical="center" shrinkToFit="1"/>
    </xf>
    <xf numFmtId="184" fontId="116" fillId="18" borderId="28" xfId="988" applyNumberFormat="1" applyFont="1" applyFill="1" applyBorder="1" applyAlignment="1">
      <alignment horizontal="center" vertical="center" shrinkToFit="1"/>
    </xf>
    <xf numFmtId="184" fontId="115" fillId="18" borderId="28" xfId="988" applyNumberFormat="1" applyFont="1" applyFill="1" applyBorder="1" applyAlignment="1">
      <alignment horizontal="center" vertical="center" wrapText="1"/>
    </xf>
    <xf numFmtId="49" fontId="117" fillId="0" borderId="0" xfId="0" applyNumberFormat="1" applyFont="1" applyFill="1" applyBorder="1" applyAlignment="1">
      <alignment horizontal="center" vertical="center"/>
    </xf>
    <xf numFmtId="0" fontId="123" fillId="77" borderId="35" xfId="0" applyFont="1" applyFill="1" applyBorder="1" applyAlignment="1">
      <alignment horizontal="center" vertical="center" wrapText="1"/>
    </xf>
    <xf numFmtId="0" fontId="124" fillId="77" borderId="35" xfId="0" applyFont="1" applyFill="1" applyBorder="1" applyAlignment="1">
      <alignment horizontal="center" vertical="center" wrapText="1"/>
    </xf>
    <xf numFmtId="184" fontId="117" fillId="30" borderId="0" xfId="988" applyNumberFormat="1" applyFont="1" applyFill="1" applyBorder="1" applyAlignment="1">
      <alignment horizontal="left" vertical="center"/>
    </xf>
    <xf numFmtId="184" fontId="125" fillId="0" borderId="0" xfId="988" applyNumberFormat="1" applyFont="1" applyFill="1" applyBorder="1" applyAlignment="1">
      <alignment horizontal="left" vertical="center"/>
    </xf>
    <xf numFmtId="184" fontId="117" fillId="78" borderId="0" xfId="988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12" fillId="0" borderId="0" xfId="0" applyFont="1" applyAlignment="1">
      <alignment horizontal="center"/>
    </xf>
    <xf numFmtId="44" fontId="112" fillId="0" borderId="0" xfId="0" applyNumberFormat="1" applyFont="1" applyAlignment="1">
      <alignment/>
    </xf>
    <xf numFmtId="0" fontId="121" fillId="0" borderId="43" xfId="0" applyFont="1" applyBorder="1" applyAlignment="1">
      <alignment horizontal="justify" vertical="center" wrapText="1"/>
    </xf>
    <xf numFmtId="0" fontId="121" fillId="0" borderId="44" xfId="0" applyFont="1" applyBorder="1" applyAlignment="1">
      <alignment horizontal="justify" vertical="center" wrapText="1"/>
    </xf>
    <xf numFmtId="0" fontId="76" fillId="0" borderId="0" xfId="1564" applyNumberFormat="1" applyFont="1" applyFill="1" applyBorder="1" applyAlignment="1" applyProtection="1">
      <alignment vertical="center"/>
      <protection/>
    </xf>
    <xf numFmtId="0" fontId="126" fillId="0" borderId="0" xfId="0" applyFont="1" applyAlignment="1">
      <alignment/>
    </xf>
    <xf numFmtId="0" fontId="126" fillId="0" borderId="0" xfId="0" applyFont="1" applyFill="1" applyAlignment="1">
      <alignment/>
    </xf>
    <xf numFmtId="0" fontId="78" fillId="0" borderId="0" xfId="1564" applyNumberFormat="1" applyFont="1" applyFill="1" applyBorder="1" applyAlignment="1" applyProtection="1">
      <alignment vertical="center"/>
      <protection/>
    </xf>
    <xf numFmtId="0" fontId="119" fillId="34" borderId="43" xfId="0" applyFont="1" applyFill="1" applyBorder="1" applyAlignment="1">
      <alignment horizontal="justify" vertical="center" wrapText="1"/>
    </xf>
    <xf numFmtId="3" fontId="119" fillId="34" borderId="45" xfId="0" applyNumberFormat="1" applyFont="1" applyFill="1" applyBorder="1" applyAlignment="1">
      <alignment horizontal="center" vertical="center" wrapText="1"/>
    </xf>
    <xf numFmtId="3" fontId="121" fillId="79" borderId="45" xfId="0" applyNumberFormat="1" applyFont="1" applyFill="1" applyBorder="1" applyAlignment="1">
      <alignment horizontal="center" vertical="center" wrapText="1"/>
    </xf>
    <xf numFmtId="3" fontId="121" fillId="80" borderId="45" xfId="0" applyNumberFormat="1" applyFont="1" applyFill="1" applyBorder="1" applyAlignment="1">
      <alignment horizontal="center" vertical="center" wrapText="1"/>
    </xf>
    <xf numFmtId="3" fontId="121" fillId="0" borderId="45" xfId="0" applyNumberFormat="1" applyFont="1" applyBorder="1" applyAlignment="1">
      <alignment horizontal="center" vertical="center" wrapText="1"/>
    </xf>
    <xf numFmtId="3" fontId="121" fillId="0" borderId="44" xfId="0" applyNumberFormat="1" applyFont="1" applyBorder="1" applyAlignment="1">
      <alignment horizontal="center" vertical="center" wrapText="1"/>
    </xf>
    <xf numFmtId="3" fontId="121" fillId="80" borderId="44" xfId="0" applyNumberFormat="1" applyFont="1" applyFill="1" applyBorder="1" applyAlignment="1">
      <alignment horizontal="center" vertical="center" wrapText="1"/>
    </xf>
    <xf numFmtId="0" fontId="119" fillId="34" borderId="46" xfId="0" applyFont="1" applyFill="1" applyBorder="1" applyAlignment="1">
      <alignment horizontal="justify" vertical="center" wrapText="1"/>
    </xf>
    <xf numFmtId="3" fontId="119" fillId="34" borderId="47" xfId="0" applyNumberFormat="1" applyFont="1" applyFill="1" applyBorder="1" applyAlignment="1">
      <alignment horizontal="center" vertical="center" wrapText="1"/>
    </xf>
    <xf numFmtId="0" fontId="119" fillId="34" borderId="43" xfId="0" applyFont="1" applyFill="1" applyBorder="1" applyAlignment="1">
      <alignment horizontal="left" vertical="center" wrapText="1"/>
    </xf>
    <xf numFmtId="0" fontId="121" fillId="0" borderId="45" xfId="0" applyFont="1" applyBorder="1" applyAlignment="1">
      <alignment horizontal="center" vertical="center" wrapText="1"/>
    </xf>
    <xf numFmtId="0" fontId="119" fillId="81" borderId="46" xfId="0" applyFont="1" applyFill="1" applyBorder="1" applyAlignment="1">
      <alignment horizontal="justify" vertical="center" wrapText="1"/>
    </xf>
    <xf numFmtId="3" fontId="119" fillId="81" borderId="47" xfId="0" applyNumberFormat="1" applyFont="1" applyFill="1" applyBorder="1" applyAlignment="1">
      <alignment horizontal="center" vertical="center" wrapText="1"/>
    </xf>
    <xf numFmtId="0" fontId="119" fillId="32" borderId="46" xfId="0" applyFont="1" applyFill="1" applyBorder="1" applyAlignment="1">
      <alignment horizontal="left" vertical="center" wrapText="1"/>
    </xf>
    <xf numFmtId="3" fontId="127" fillId="32" borderId="47" xfId="0" applyNumberFormat="1" applyFont="1" applyFill="1" applyBorder="1" applyAlignment="1">
      <alignment horizontal="center" vertical="center" wrapText="1"/>
    </xf>
    <xf numFmtId="3" fontId="127" fillId="82" borderId="47" xfId="0" applyNumberFormat="1" applyFont="1" applyFill="1" applyBorder="1" applyAlignment="1">
      <alignment horizontal="center" vertical="center" wrapText="1"/>
    </xf>
    <xf numFmtId="0" fontId="112" fillId="77" borderId="0" xfId="0" applyFont="1" applyFill="1" applyAlignment="1">
      <alignment horizontal="center"/>
    </xf>
    <xf numFmtId="0" fontId="112" fillId="77" borderId="0" xfId="0" applyFont="1" applyFill="1" applyBorder="1" applyAlignment="1">
      <alignment horizontal="center"/>
    </xf>
    <xf numFmtId="0" fontId="119" fillId="32" borderId="48" xfId="0" applyFont="1" applyFill="1" applyBorder="1" applyAlignment="1">
      <alignment horizontal="left" vertical="center" wrapText="1"/>
    </xf>
    <xf numFmtId="3" fontId="128" fillId="82" borderId="49" xfId="0" applyNumberFormat="1" applyFont="1" applyFill="1" applyBorder="1" applyAlignment="1">
      <alignment horizontal="center" vertical="center" wrapText="1"/>
    </xf>
    <xf numFmtId="3" fontId="129" fillId="77" borderId="50" xfId="0" applyNumberFormat="1" applyFont="1" applyFill="1" applyBorder="1" applyAlignment="1">
      <alignment horizontal="center" vertical="center" wrapText="1"/>
    </xf>
    <xf numFmtId="3" fontId="129" fillId="77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left" vertical="center" wrapText="1"/>
    </xf>
    <xf numFmtId="3" fontId="128" fillId="0" borderId="0" xfId="0" applyNumberFormat="1" applyFont="1" applyFill="1" applyBorder="1" applyAlignment="1">
      <alignment horizontal="center" vertical="center" wrapText="1"/>
    </xf>
    <xf numFmtId="3" fontId="129" fillId="0" borderId="0" xfId="0" applyNumberFormat="1" applyFont="1" applyFill="1" applyBorder="1" applyAlignment="1">
      <alignment horizontal="center" vertical="center" wrapText="1"/>
    </xf>
    <xf numFmtId="0" fontId="119" fillId="42" borderId="48" xfId="0" applyFont="1" applyFill="1" applyBorder="1" applyAlignment="1">
      <alignment horizontal="left" vertical="center" wrapText="1"/>
    </xf>
    <xf numFmtId="9" fontId="0" fillId="0" borderId="48" xfId="1733" applyFont="1" applyBorder="1" applyAlignment="1">
      <alignment horizontal="center" vertical="center"/>
    </xf>
    <xf numFmtId="3" fontId="79" fillId="83" borderId="48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15" fillId="77" borderId="30" xfId="0" applyFont="1" applyFill="1" applyBorder="1" applyAlignment="1">
      <alignment horizontal="center" vertical="center" wrapText="1"/>
    </xf>
    <xf numFmtId="184" fontId="130" fillId="0" borderId="0" xfId="988" applyNumberFormat="1" applyFont="1" applyAlignment="1">
      <alignment/>
    </xf>
    <xf numFmtId="184" fontId="131" fillId="0" borderId="0" xfId="988" applyNumberFormat="1" applyFont="1" applyAlignment="1">
      <alignment/>
    </xf>
    <xf numFmtId="184" fontId="80" fillId="27" borderId="51" xfId="988" applyNumberFormat="1" applyFont="1" applyFill="1" applyBorder="1" applyAlignment="1">
      <alignment horizontal="center" vertical="center"/>
    </xf>
    <xf numFmtId="184" fontId="80" fillId="27" borderId="51" xfId="988" applyNumberFormat="1" applyFont="1" applyFill="1" applyBorder="1" applyAlignment="1">
      <alignment horizontal="center" vertical="center" wrapText="1"/>
    </xf>
    <xf numFmtId="184" fontId="80" fillId="27" borderId="34" xfId="988" applyNumberFormat="1" applyFont="1" applyFill="1" applyBorder="1" applyAlignment="1">
      <alignment horizontal="center" vertical="center" wrapText="1"/>
    </xf>
    <xf numFmtId="184" fontId="80" fillId="84" borderId="52" xfId="988" applyNumberFormat="1" applyFont="1" applyFill="1" applyBorder="1" applyAlignment="1">
      <alignment horizontal="justify" vertical="center"/>
    </xf>
    <xf numFmtId="184" fontId="131" fillId="64" borderId="34" xfId="988" applyNumberFormat="1" applyFont="1" applyFill="1" applyBorder="1" applyAlignment="1">
      <alignment/>
    </xf>
    <xf numFmtId="184" fontId="80" fillId="84" borderId="52" xfId="988" applyNumberFormat="1" applyFont="1" applyFill="1" applyBorder="1" applyAlignment="1">
      <alignment horizontal="left" vertical="center"/>
    </xf>
    <xf numFmtId="184" fontId="82" fillId="84" borderId="52" xfId="988" applyNumberFormat="1" applyFont="1" applyFill="1" applyBorder="1" applyAlignment="1">
      <alignment horizontal="left" vertical="center"/>
    </xf>
    <xf numFmtId="184" fontId="132" fillId="0" borderId="34" xfId="988" applyNumberFormat="1" applyFont="1" applyBorder="1" applyAlignment="1">
      <alignment/>
    </xf>
    <xf numFmtId="184" fontId="133" fillId="0" borderId="0" xfId="988" applyNumberFormat="1" applyFont="1" applyAlignment="1">
      <alignment/>
    </xf>
    <xf numFmtId="0" fontId="0" fillId="0" borderId="0" xfId="0" applyFont="1" applyAlignment="1">
      <alignment horizontal="left"/>
    </xf>
    <xf numFmtId="44" fontId="84" fillId="0" borderId="0" xfId="0" applyNumberFormat="1" applyFont="1" applyAlignment="1">
      <alignment/>
    </xf>
    <xf numFmtId="44" fontId="85" fillId="0" borderId="0" xfId="0" applyNumberFormat="1" applyFont="1" applyAlignment="1">
      <alignment/>
    </xf>
    <xf numFmtId="0" fontId="119" fillId="85" borderId="53" xfId="0" applyFont="1" applyFill="1" applyBorder="1" applyAlignment="1">
      <alignment horizontal="center" vertical="center" wrapText="1"/>
    </xf>
    <xf numFmtId="0" fontId="119" fillId="85" borderId="46" xfId="0" applyFont="1" applyFill="1" applyBorder="1" applyAlignment="1">
      <alignment horizontal="center" vertical="center" wrapText="1"/>
    </xf>
    <xf numFmtId="0" fontId="119" fillId="86" borderId="53" xfId="0" applyFont="1" applyFill="1" applyBorder="1" applyAlignment="1">
      <alignment horizontal="left" vertical="center" wrapText="1"/>
    </xf>
    <xf numFmtId="0" fontId="119" fillId="86" borderId="46" xfId="0" applyFont="1" applyFill="1" applyBorder="1" applyAlignment="1">
      <alignment horizontal="left" vertical="center" wrapText="1"/>
    </xf>
    <xf numFmtId="0" fontId="119" fillId="86" borderId="53" xfId="0" applyFont="1" applyFill="1" applyBorder="1" applyAlignment="1">
      <alignment horizontal="center" vertical="center" wrapText="1"/>
    </xf>
    <xf numFmtId="0" fontId="119" fillId="86" borderId="46" xfId="0" applyFont="1" applyFill="1" applyBorder="1" applyAlignment="1">
      <alignment horizontal="center" vertical="center" wrapText="1"/>
    </xf>
    <xf numFmtId="0" fontId="121" fillId="0" borderId="44" xfId="0" applyFont="1" applyBorder="1" applyAlignment="1">
      <alignment horizontal="justify" vertical="center" wrapText="1"/>
    </xf>
    <xf numFmtId="0" fontId="121" fillId="0" borderId="43" xfId="0" applyFont="1" applyBorder="1" applyAlignment="1">
      <alignment horizontal="justify" vertical="center" wrapText="1"/>
    </xf>
    <xf numFmtId="3" fontId="121" fillId="0" borderId="44" xfId="0" applyNumberFormat="1" applyFont="1" applyBorder="1" applyAlignment="1">
      <alignment horizontal="center" vertical="center" wrapText="1"/>
    </xf>
    <xf numFmtId="3" fontId="121" fillId="0" borderId="43" xfId="0" applyNumberFormat="1" applyFont="1" applyBorder="1" applyAlignment="1">
      <alignment horizontal="center" vertical="center" wrapText="1"/>
    </xf>
    <xf numFmtId="3" fontId="121" fillId="80" borderId="44" xfId="0" applyNumberFormat="1" applyFont="1" applyFill="1" applyBorder="1" applyAlignment="1">
      <alignment horizontal="center" vertical="center" wrapText="1"/>
    </xf>
    <xf numFmtId="3" fontId="121" fillId="80" borderId="43" xfId="0" applyNumberFormat="1" applyFont="1" applyFill="1" applyBorder="1" applyAlignment="1">
      <alignment horizontal="center" vertical="center" wrapText="1"/>
    </xf>
    <xf numFmtId="184" fontId="133" fillId="0" borderId="0" xfId="988" applyNumberFormat="1" applyFont="1" applyAlignment="1">
      <alignment horizontal="left" wrapText="1"/>
    </xf>
  </cellXfs>
  <cellStyles count="2131">
    <cellStyle name="Normal" xfId="0"/>
    <cellStyle name="# Assumptions" xfId="15"/>
    <cellStyle name="# Historical" xfId="16"/>
    <cellStyle name="%" xfId="17"/>
    <cellStyle name="% 10" xfId="18"/>
    <cellStyle name="% 2" xfId="19"/>
    <cellStyle name="% 2 2" xfId="20"/>
    <cellStyle name="% 2 2 2" xfId="21"/>
    <cellStyle name="% 2 2 2 2" xfId="22"/>
    <cellStyle name="% 2 2 2 3" xfId="23"/>
    <cellStyle name="% 2 2 2_Allegato A_AIMAG_def" xfId="24"/>
    <cellStyle name="% 2 2 3" xfId="25"/>
    <cellStyle name="% 2 2 3 2" xfId="26"/>
    <cellStyle name="% 2 2 3 3" xfId="27"/>
    <cellStyle name="% 2 2 3_Allegato A_AIMAG_def" xfId="28"/>
    <cellStyle name="% 2 2 4" xfId="29"/>
    <cellStyle name="% 2 2 5" xfId="30"/>
    <cellStyle name="% 2 2_Allegato A_AIMAG_def" xfId="31"/>
    <cellStyle name="% 2 3" xfId="32"/>
    <cellStyle name="% 2 3 2" xfId="33"/>
    <cellStyle name="% 2 3 2 2" xfId="34"/>
    <cellStyle name="% 2 3 2 3" xfId="35"/>
    <cellStyle name="% 2 3 2_Allegato A_AIMAG_def" xfId="36"/>
    <cellStyle name="% 2 3 3" xfId="37"/>
    <cellStyle name="% 2 3 3 2" xfId="38"/>
    <cellStyle name="% 2 3 3 3" xfId="39"/>
    <cellStyle name="% 2 3 3_Allegato A_AIMAG_def" xfId="40"/>
    <cellStyle name="% 2 3 4" xfId="41"/>
    <cellStyle name="% 2 3 5" xfId="42"/>
    <cellStyle name="% 2 3_Allegato A_AIMAG_def" xfId="43"/>
    <cellStyle name="% 2 4" xfId="44"/>
    <cellStyle name="% 2 4 2" xfId="45"/>
    <cellStyle name="% 2 4 3" xfId="46"/>
    <cellStyle name="% 2 4_Allegato A_AIMAG_def" xfId="47"/>
    <cellStyle name="% 2 5" xfId="48"/>
    <cellStyle name="% 2 5 2" xfId="49"/>
    <cellStyle name="% 2 5 3" xfId="50"/>
    <cellStyle name="% 2 5_Allegato A_AIMAG_def" xfId="51"/>
    <cellStyle name="% 2 6" xfId="52"/>
    <cellStyle name="% 2 7" xfId="53"/>
    <cellStyle name="% 2_Allegato A_AIMAG_def" xfId="54"/>
    <cellStyle name="% 3" xfId="55"/>
    <cellStyle name="% 3 2" xfId="56"/>
    <cellStyle name="% 3 2 2" xfId="57"/>
    <cellStyle name="% 3 2 3" xfId="58"/>
    <cellStyle name="% 3 2_Allegato A_AIMAG_def" xfId="59"/>
    <cellStyle name="% 3 3" xfId="60"/>
    <cellStyle name="% 3 3 2" xfId="61"/>
    <cellStyle name="% 3 3 3" xfId="62"/>
    <cellStyle name="% 3 3_Allegato A_AIMAG_def" xfId="63"/>
    <cellStyle name="% 3 4" xfId="64"/>
    <cellStyle name="% 3 4 2" xfId="65"/>
    <cellStyle name="% 3 4 3" xfId="66"/>
    <cellStyle name="% 3 4_Allegato A_AIMAG_def" xfId="67"/>
    <cellStyle name="% 3 5" xfId="68"/>
    <cellStyle name="% 3 6" xfId="69"/>
    <cellStyle name="% 3_Allegato A_AIMAG_def" xfId="70"/>
    <cellStyle name="% 4" xfId="71"/>
    <cellStyle name="% 4 2" xfId="72"/>
    <cellStyle name="% 4 2 2" xfId="73"/>
    <cellStyle name="% 4 2 3" xfId="74"/>
    <cellStyle name="% 4 2_Allegato A_AIMAG_def" xfId="75"/>
    <cellStyle name="% 4 3" xfId="76"/>
    <cellStyle name="% 4 3 2" xfId="77"/>
    <cellStyle name="% 4 3 3" xfId="78"/>
    <cellStyle name="% 4 3_Allegato A_AIMAG_def" xfId="79"/>
    <cellStyle name="% 4 4" xfId="80"/>
    <cellStyle name="% 4 5" xfId="81"/>
    <cellStyle name="% 4_Allegato A_AIMAG_def" xfId="82"/>
    <cellStyle name="% 5" xfId="83"/>
    <cellStyle name="% 5 2" xfId="84"/>
    <cellStyle name="% 5 3" xfId="85"/>
    <cellStyle name="% 5_Allegato A_AIMAG_def" xfId="86"/>
    <cellStyle name="% 6" xfId="87"/>
    <cellStyle name="% 6 2" xfId="88"/>
    <cellStyle name="% 6 3" xfId="89"/>
    <cellStyle name="% 6_Allegato A_AIMAG_def" xfId="90"/>
    <cellStyle name="% 7" xfId="91"/>
    <cellStyle name="% 7 2" xfId="92"/>
    <cellStyle name="% 7 3" xfId="93"/>
    <cellStyle name="% 7_Allegato A_AIMAG_def" xfId="94"/>
    <cellStyle name="% 8" xfId="95"/>
    <cellStyle name="% 9" xfId="96"/>
    <cellStyle name="% Assumption" xfId="97"/>
    <cellStyle name="% Historical" xfId="98"/>
    <cellStyle name="%??O%??P%??Q%??R%??S%??T%??U%??V%??W%??X%??Y%??Z%??[%??\%??]%??^%??_%??`%??a%?" xfId="99"/>
    <cellStyle name="%_Allegato A_AIMAG_def" xfId="100"/>
    <cellStyle name="%_ATO7 POG 2013-2017 - bozza Piano invest S I I aggiornam 2012_12_18_ter_Rev LM 16022012copialavoroATERSIR" xfId="101"/>
    <cellStyle name="%_ATO7 POG 2013-2017 - bozza Piano invest S I I aggiornam 2012_12_18_ter_Rev LM 16022012copialavoroATERSIR 2" xfId="102"/>
    <cellStyle name="%_ATO7 POG 2013-2017 - bozza Piano invest S I I aggiornam 2012_12_18_ter_Rev LM 16022012copialavoroATERSIR 2 2" xfId="103"/>
    <cellStyle name="%_ATO7 POG 2013-2017 - bozza Piano invest S I I aggiornam 2012_12_18_ter_Rev LM 16022012copialavoroATERSIR 2 2_Allegato A_AIMAG_def" xfId="104"/>
    <cellStyle name="%_ATO7 POG 2013-2017 - bozza Piano invest S I I aggiornam 2012_12_18_ter_Rev LM 16022012copialavoroATERSIR 2 3" xfId="105"/>
    <cellStyle name="%_ATO7 POG 2013-2017 - bozza Piano invest S I I aggiornam 2012_12_18_ter_Rev LM 16022012copialavoroATERSIR 2 3_Allegato A_AIMAG_def" xfId="106"/>
    <cellStyle name="%_ATO7 POG 2013-2017 - bozza Piano invest S I I aggiornam 2012_12_18_ter_Rev LM 16022012copialavoroATERSIR 2_Allegato A_AIMAG_def" xfId="107"/>
    <cellStyle name="%_ATO7 POG 2013-2017 - bozza Piano invest S I I aggiornam 2012_12_18_ter_Rev LM 16022012copialavoroATERSIR 3" xfId="108"/>
    <cellStyle name="%_ATO7 POG 2013-2017 - bozza Piano invest S I I aggiornam 2012_12_18_ter_Rev LM 16022012copialavoroATERSIR 3 2" xfId="109"/>
    <cellStyle name="%_ATO7 POG 2013-2017 - bozza Piano invest S I I aggiornam 2012_12_18_ter_Rev LM 16022012copialavoroATERSIR 3 2_Allegato A_AIMAG_def" xfId="110"/>
    <cellStyle name="%_ATO7 POG 2013-2017 - bozza Piano invest S I I aggiornam 2012_12_18_ter_Rev LM 16022012copialavoroATERSIR 3 3" xfId="111"/>
    <cellStyle name="%_ATO7 POG 2013-2017 - bozza Piano invest S I I aggiornam 2012_12_18_ter_Rev LM 16022012copialavoroATERSIR 3 3_Allegato A_AIMAG_def" xfId="112"/>
    <cellStyle name="%_ATO7 POG 2013-2017 - bozza Piano invest S I I aggiornam 2012_12_18_ter_Rev LM 16022012copialavoroATERSIR 3_Allegato A_AIMAG_def" xfId="113"/>
    <cellStyle name="%_ATO7 POG 2013-2017 - bozza Piano invest S I I aggiornam 2012_12_18_ter_Rev LM 16022012copialavoroATERSIR 4" xfId="114"/>
    <cellStyle name="%_ATO7 POG 2013-2017 - bozza Piano invest S I I aggiornam 2012_12_18_ter_Rev LM 16022012copialavoroATERSIR 4_Allegato A_AIMAG_def" xfId="115"/>
    <cellStyle name="%_ATO7 POG 2013-2017 - bozza Piano invest S I I aggiornam 2012_12_18_ter_Rev LM 16022012copialavoroATERSIR 5" xfId="116"/>
    <cellStyle name="%_ATO7 POG 2013-2017 - bozza Piano invest S I I aggiornam 2012_12_18_ter_Rev LM 16022012copialavoroATERSIR 5_Allegato A_AIMAG_def" xfId="117"/>
    <cellStyle name="%_ATO7 POG 2013-2017 - bozza Piano invest S I I aggiornam 2012_12_18_ter_Rev LM 16022012copialavoroATERSIR_Allegato A_AIMAG_def" xfId="118"/>
    <cellStyle name="%_INVESTIMENTI  AL 30-06-2011" xfId="119"/>
    <cellStyle name="%_INVESTIMENTI  AL 30-06-2011 2" xfId="120"/>
    <cellStyle name="%_INVESTIMENTI  AL 30-06-2011 2 2" xfId="121"/>
    <cellStyle name="%_INVESTIMENTI  AL 30-06-2011 2 2_Allegato A_AIMAG_def" xfId="122"/>
    <cellStyle name="%_INVESTIMENTI  AL 30-06-2011 2 3" xfId="123"/>
    <cellStyle name="%_INVESTIMENTI  AL 30-06-2011 2 3_Allegato A_AIMAG_def" xfId="124"/>
    <cellStyle name="%_INVESTIMENTI  AL 30-06-2011 2_Allegato A_AIMAG_def" xfId="125"/>
    <cellStyle name="%_INVESTIMENTI  AL 30-06-2011 3" xfId="126"/>
    <cellStyle name="%_INVESTIMENTI  AL 30-06-2011 3 2" xfId="127"/>
    <cellStyle name="%_INVESTIMENTI  AL 30-06-2011 3 2_Allegato A_AIMAG_def" xfId="128"/>
    <cellStyle name="%_INVESTIMENTI  AL 30-06-2011 3 3" xfId="129"/>
    <cellStyle name="%_INVESTIMENTI  AL 30-06-2011 3 3_Allegato A_AIMAG_def" xfId="130"/>
    <cellStyle name="%_INVESTIMENTI  AL 30-06-2011 3_Allegato A_AIMAG_def" xfId="131"/>
    <cellStyle name="%_INVESTIMENTI  AL 30-06-2011 4" xfId="132"/>
    <cellStyle name="%_INVESTIMENTI  AL 30-06-2011 4_Allegato A_AIMAG_def" xfId="133"/>
    <cellStyle name="%_INVESTIMENTI  AL 30-06-2011 5" xfId="134"/>
    <cellStyle name="%_INVESTIMENTI  AL 30-06-2011 5_Allegato A_AIMAG_def" xfId="135"/>
    <cellStyle name="%_INVESTIMENTI  AL 30-06-2011_Allegato A_AIMAG_def" xfId="136"/>
    <cellStyle name="%_INVESTIMENTI  AL 30-06-2011_PI_HERA_2013-2014" xfId="137"/>
    <cellStyle name="%_PI_HERA_2012-2014_AGO_2012" xfId="138"/>
    <cellStyle name="%_PI_HERA_2012-2014_AGO_2012 2" xfId="139"/>
    <cellStyle name="%_PI_HERA_2012-2014_AGO_2012 2 2" xfId="140"/>
    <cellStyle name="%_PI_HERA_2012-2014_AGO_2012 2 2_Allegato A_AIMAG_def" xfId="141"/>
    <cellStyle name="%_PI_HERA_2012-2014_AGO_2012 2 3" xfId="142"/>
    <cellStyle name="%_PI_HERA_2012-2014_AGO_2012 2 3_Allegato A_AIMAG_def" xfId="143"/>
    <cellStyle name="%_PI_HERA_2012-2014_AGO_2012 2_Allegato A_AIMAG_def" xfId="144"/>
    <cellStyle name="%_PI_HERA_2012-2014_AGO_2012 3" xfId="145"/>
    <cellStyle name="%_PI_HERA_2012-2014_AGO_2012 3 2" xfId="146"/>
    <cellStyle name="%_PI_HERA_2012-2014_AGO_2012 3 2_Allegato A_AIMAG_def" xfId="147"/>
    <cellStyle name="%_PI_HERA_2012-2014_AGO_2012 3 3" xfId="148"/>
    <cellStyle name="%_PI_HERA_2012-2014_AGO_2012 3 3_Allegato A_AIMAG_def" xfId="149"/>
    <cellStyle name="%_PI_HERA_2012-2014_AGO_2012 3_Allegato A_AIMAG_def" xfId="150"/>
    <cellStyle name="%_PI_HERA_2012-2014_AGO_2012 4" xfId="151"/>
    <cellStyle name="%_PI_HERA_2012-2014_AGO_2012 4_Allegato A_AIMAG_def" xfId="152"/>
    <cellStyle name="%_PI_HERA_2012-2014_AGO_2012 5" xfId="153"/>
    <cellStyle name="%_PI_HERA_2012-2014_AGO_2012 5_Allegato A_AIMAG_def" xfId="154"/>
    <cellStyle name="%_PI_HERA_2012-2014_AGO_2012_Allegato A_AIMAG_def" xfId="155"/>
    <cellStyle name="%_PI_HERA_2012-2014_AGO_2012_PI_HERA_2013-2014" xfId="156"/>
    <cellStyle name="%_PI_HERA_2013-2014" xfId="157"/>
    <cellStyle name="%_PI_SORGEA_2013-2015" xfId="158"/>
    <cellStyle name="%_report ato 2012_ATO BO invio_new" xfId="159"/>
    <cellStyle name="%_report ato 2012_ATO BO invio_new 2" xfId="160"/>
    <cellStyle name="%_report ato 2012_ATO BO invio_new 2 2" xfId="161"/>
    <cellStyle name="%_report ato 2012_ATO BO invio_new 2_Allegato A_AIMAG_def" xfId="162"/>
    <cellStyle name="%_report ato 2012_ATO BO invio_new 3" xfId="163"/>
    <cellStyle name="%_report ato 2012_ATO BO invio_new 3 2" xfId="164"/>
    <cellStyle name="%_report ato 2012_ATO BO invio_new 3_Allegato A_AIMAG_def" xfId="165"/>
    <cellStyle name="%_report ato 2012_ATO BO invio_new 4" xfId="166"/>
    <cellStyle name="%_report ato 2012_ATO BO invio_new_Allegato A_AIMAG_def" xfId="167"/>
    <cellStyle name="%_ricavi vendite2011 CII sez RA con appunti" xfId="168"/>
    <cellStyle name="%_ricavi vendite2011 CII sez RA con appunti 2" xfId="169"/>
    <cellStyle name="%_ricavi vendite2011 CII sez RA con appunti 2_Allegato A_AIMAG_def" xfId="170"/>
    <cellStyle name="%_ricavi vendite2011 CII sez RA con appunti 3" xfId="171"/>
    <cellStyle name="%_ricavi vendite2011 CII sez RA con appunti 3_Allegato A_AIMAG_def" xfId="172"/>
    <cellStyle name="%_ricavi vendite2011 CII sez RA con appunti_Allegato A_AIMAG_def" xfId="173"/>
    <cellStyle name="%_terzo invio2011_SOT RA" xfId="174"/>
    <cellStyle name="%_terzo invio2011_SOT RA 2" xfId="175"/>
    <cellStyle name="%_terzo invio2011_SOT RA 2_Allegato A_AIMAG_def" xfId="176"/>
    <cellStyle name="%_terzo invio2011_SOT RA 3" xfId="177"/>
    <cellStyle name="%_terzo invio2011_SOT RA 3_Allegato A_AIMAG_def" xfId="178"/>
    <cellStyle name="%_terzo invio2011_SOT RA_Allegato A_AIMAG_def" xfId="179"/>
    <cellStyle name="_Column1" xfId="180"/>
    <cellStyle name="_Column1 2" xfId="181"/>
    <cellStyle name="_Column1 2_Allegato A_AIMAG_def" xfId="182"/>
    <cellStyle name="_Column1 3" xfId="183"/>
    <cellStyle name="_Column1 3_Allegato A_AIMAG_def" xfId="184"/>
    <cellStyle name="_Column1_Allegato A_AIMAG_def" xfId="185"/>
    <cellStyle name="_Column2" xfId="186"/>
    <cellStyle name="_Column2 2" xfId="187"/>
    <cellStyle name="_Column2 2_Allegato A_AIMAG_def" xfId="188"/>
    <cellStyle name="_Column2 3" xfId="189"/>
    <cellStyle name="_Column2 3_Allegato A_AIMAG_def" xfId="190"/>
    <cellStyle name="_Column2_Allegato A_AIMAG_def" xfId="191"/>
    <cellStyle name="_Column3" xfId="192"/>
    <cellStyle name="_Column3 2" xfId="193"/>
    <cellStyle name="_Column3 2_Allegato A_AIMAG_def" xfId="194"/>
    <cellStyle name="_Column3 3" xfId="195"/>
    <cellStyle name="_Column3 3_Allegato A_AIMAG_def" xfId="196"/>
    <cellStyle name="_Column3_Allegato A_AIMAG_def" xfId="197"/>
    <cellStyle name="_Column4" xfId="198"/>
    <cellStyle name="_Column4 2" xfId="199"/>
    <cellStyle name="_Column4 2_Allegato A_AIMAG_def" xfId="200"/>
    <cellStyle name="_Column4 3" xfId="201"/>
    <cellStyle name="_Column4 3_Allegato A_AIMAG_def" xfId="202"/>
    <cellStyle name="_Column4_Allegato A_AIMAG_def" xfId="203"/>
    <cellStyle name="_Column5" xfId="204"/>
    <cellStyle name="_Column5 2" xfId="205"/>
    <cellStyle name="_Column5 2_Allegato A_AIMAG_def" xfId="206"/>
    <cellStyle name="_Column5 3" xfId="207"/>
    <cellStyle name="_Column5 3_Allegato A_AIMAG_def" xfId="208"/>
    <cellStyle name="_Column5_Allegato A_AIMAG_def" xfId="209"/>
    <cellStyle name="_Column6" xfId="210"/>
    <cellStyle name="_Column6 2" xfId="211"/>
    <cellStyle name="_Column6 2_Allegato A_AIMAG_def" xfId="212"/>
    <cellStyle name="_Column6 3" xfId="213"/>
    <cellStyle name="_Column6 3_Allegato A_AIMAG_def" xfId="214"/>
    <cellStyle name="_Column6_Allegato A_AIMAG_def" xfId="215"/>
    <cellStyle name="_Column7" xfId="216"/>
    <cellStyle name="_Column7 2" xfId="217"/>
    <cellStyle name="_Column7 2_Allegato A_AIMAG_def" xfId="218"/>
    <cellStyle name="_Column7 3" xfId="219"/>
    <cellStyle name="_Column7 3_Allegato A_AIMAG_def" xfId="220"/>
    <cellStyle name="_Column7_Allegato A_AIMAG_def" xfId="221"/>
    <cellStyle name="_Column7_terzo invio2010_SOT IF - FATTURATO ACQUA USI DETTAGLIO" xfId="222"/>
    <cellStyle name="_Column7_terzo invio2010_SOT IF - FATTURATO ACQUA USI DETTAGLIO 2" xfId="223"/>
    <cellStyle name="_Column7_terzo invio2010_SOT IF - FATTURATO ACQUA USI DETTAGLIO 2_Allegato A_AIMAG_def" xfId="224"/>
    <cellStyle name="_Column7_terzo invio2010_SOT IF - FATTURATO ACQUA USI DETTAGLIO 3" xfId="225"/>
    <cellStyle name="_Column7_terzo invio2010_SOT IF - FATTURATO ACQUA USI DETTAGLIO 3_Allegato A_AIMAG_def" xfId="226"/>
    <cellStyle name="_Column7_terzo invio2010_SOT IF - FATTURATO ACQUA USI DETTAGLIO_Allegato A_AIMAG_def" xfId="227"/>
    <cellStyle name="_Column7_terzo invio2010_SOT IF SOLO FATTURATO ACQUA USI DETTAGLIO" xfId="228"/>
    <cellStyle name="_Column7_terzo invio2010_SOT IF SOLO FATTURATO ACQUA USI DETTAGLIO 2" xfId="229"/>
    <cellStyle name="_Column7_terzo invio2010_SOT IF SOLO FATTURATO ACQUA USI DETTAGLIO 2_Allegato A_AIMAG_def" xfId="230"/>
    <cellStyle name="_Column7_terzo invio2010_SOT IF SOLO FATTURATO ACQUA USI DETTAGLIO 3" xfId="231"/>
    <cellStyle name="_Column7_terzo invio2010_SOT IF SOLO FATTURATO ACQUA USI DETTAGLIO 3_Allegato A_AIMAG_def" xfId="232"/>
    <cellStyle name="_Column7_terzo invio2010_SOT IF SOLO FATTURATO ACQUA USI DETTAGLIO_Allegato A_AIMAG_def" xfId="233"/>
    <cellStyle name="_Data" xfId="234"/>
    <cellStyle name="_Data_Allegato A_AIMAG_def" xfId="235"/>
    <cellStyle name="_Header" xfId="236"/>
    <cellStyle name="_Header 2" xfId="237"/>
    <cellStyle name="_Header 2_Allegato A_AIMAG_def" xfId="238"/>
    <cellStyle name="_Header 3" xfId="239"/>
    <cellStyle name="_Header 3_Allegato A_AIMAG_def" xfId="240"/>
    <cellStyle name="_Header_Allegato A_AIMAG_def" xfId="241"/>
    <cellStyle name="_Row1" xfId="242"/>
    <cellStyle name="_Row1 2" xfId="243"/>
    <cellStyle name="_Row1 2_Allegato A_AIMAG_def" xfId="244"/>
    <cellStyle name="_Row1 3" xfId="245"/>
    <cellStyle name="_Row1 3_Allegato A_AIMAG_def" xfId="246"/>
    <cellStyle name="_Row1_Allegato A_AIMAG_def" xfId="247"/>
    <cellStyle name="_Row2" xfId="248"/>
    <cellStyle name="_Row2 2" xfId="249"/>
    <cellStyle name="_Row2 2_Allegato A_AIMAG_def" xfId="250"/>
    <cellStyle name="_Row2 3" xfId="251"/>
    <cellStyle name="_Row2 3_Allegato A_AIMAG_def" xfId="252"/>
    <cellStyle name="_Row2_Allegato A_AIMAG_def" xfId="253"/>
    <cellStyle name="_Row3" xfId="254"/>
    <cellStyle name="_Row3 2" xfId="255"/>
    <cellStyle name="_Row3 2_Allegato A_AIMAG_def" xfId="256"/>
    <cellStyle name="_Row3 3" xfId="257"/>
    <cellStyle name="_Row3 3_Allegato A_AIMAG_def" xfId="258"/>
    <cellStyle name="_Row3_Allegato A_AIMAG_def" xfId="259"/>
    <cellStyle name="_Row4" xfId="260"/>
    <cellStyle name="_Row4 2" xfId="261"/>
    <cellStyle name="_Row4 2_Allegato A_AIMAG_def" xfId="262"/>
    <cellStyle name="_Row4 3" xfId="263"/>
    <cellStyle name="_Row4 3_Allegato A_AIMAG_def" xfId="264"/>
    <cellStyle name="_Row4_Allegato A_AIMAG_def" xfId="265"/>
    <cellStyle name="_Row5" xfId="266"/>
    <cellStyle name="_Row5 2" xfId="267"/>
    <cellStyle name="_Row5 2_Allegato A_AIMAG_def" xfId="268"/>
    <cellStyle name="_Row5 3" xfId="269"/>
    <cellStyle name="_Row5 3_Allegato A_AIMAG_def" xfId="270"/>
    <cellStyle name="_Row5_Allegato A_AIMAG_def" xfId="271"/>
    <cellStyle name="_Row6" xfId="272"/>
    <cellStyle name="_Row6 2" xfId="273"/>
    <cellStyle name="_Row6 2_Allegato A_AIMAG_def" xfId="274"/>
    <cellStyle name="_Row6 3" xfId="275"/>
    <cellStyle name="_Row6 3_Allegato A_AIMAG_def" xfId="276"/>
    <cellStyle name="_Row6_Allegato A_AIMAG_def" xfId="277"/>
    <cellStyle name="_Row7" xfId="278"/>
    <cellStyle name="_Row7 2" xfId="279"/>
    <cellStyle name="_Row7 2_Allegato A_AIMAG_def" xfId="280"/>
    <cellStyle name="_Row7 3" xfId="281"/>
    <cellStyle name="_Row7 3_Allegato A_AIMAG_def" xfId="282"/>
    <cellStyle name="_Row7_Allegato A_AIMAG_def" xfId="283"/>
    <cellStyle name="_Row7_terzo invio2010_SOT IF - FATTURATO ACQUA USI DETTAGLIO" xfId="284"/>
    <cellStyle name="_Row7_terzo invio2010_SOT IF - FATTURATO ACQUA USI DETTAGLIO 2" xfId="285"/>
    <cellStyle name="_Row7_terzo invio2010_SOT IF - FATTURATO ACQUA USI DETTAGLIO 2_Allegato A_AIMAG_def" xfId="286"/>
    <cellStyle name="_Row7_terzo invio2010_SOT IF - FATTURATO ACQUA USI DETTAGLIO 3" xfId="287"/>
    <cellStyle name="_Row7_terzo invio2010_SOT IF - FATTURATO ACQUA USI DETTAGLIO 3_Allegato A_AIMAG_def" xfId="288"/>
    <cellStyle name="_Row7_terzo invio2010_SOT IF - FATTURATO ACQUA USI DETTAGLIO_Allegato A_AIMAG_def" xfId="289"/>
    <cellStyle name="_Row7_terzo invio2010_SOT IF SOLO FATTURATO ACQUA USI DETTAGLIO" xfId="290"/>
    <cellStyle name="_Row7_terzo invio2010_SOT IF SOLO FATTURATO ACQUA USI DETTAGLIO 2" xfId="291"/>
    <cellStyle name="_Row7_terzo invio2010_SOT IF SOLO FATTURATO ACQUA USI DETTAGLIO 2_Allegato A_AIMAG_def" xfId="292"/>
    <cellStyle name="_Row7_terzo invio2010_SOT IF SOLO FATTURATO ACQUA USI DETTAGLIO 3" xfId="293"/>
    <cellStyle name="_Row7_terzo invio2010_SOT IF SOLO FATTURATO ACQUA USI DETTAGLIO 3_Allegato A_AIMAG_def" xfId="294"/>
    <cellStyle name="_Row7_terzo invio2010_SOT IF SOLO FATTURATO ACQUA USI DETTAGLIO_Allegato A_AIMAG_def" xfId="295"/>
    <cellStyle name="=C:\WINNT35\SYSTEM32\COMMAND.COM" xfId="296"/>
    <cellStyle name="=C:\WINNT35\SYSTEM32\COMMAND.COM 2" xfId="297"/>
    <cellStyle name="=C:\WINNT35\SYSTEM32\COMMAND.COM 2 2" xfId="298"/>
    <cellStyle name="=C:\WINNT35\SYSTEM32\COMMAND.COM 2 3" xfId="299"/>
    <cellStyle name="=C:\WINNT35\SYSTEM32\COMMAND.COM 2_Allegato A_AIMAG_def" xfId="300"/>
    <cellStyle name="=C:\WINNT35\SYSTEM32\COMMAND.COM 3" xfId="301"/>
    <cellStyle name="=C:\WINNT35\SYSTEM32\COMMAND.COM 3 2" xfId="302"/>
    <cellStyle name="=C:\WINNT35\SYSTEM32\COMMAND.COM 3 3" xfId="303"/>
    <cellStyle name="=C:\WINNT35\SYSTEM32\COMMAND.COM 3_Allegato A_AIMAG_def" xfId="304"/>
    <cellStyle name="=C:\WINNT35\SYSTEM32\COMMAND.COM 4" xfId="305"/>
    <cellStyle name="=C:\WINNT35\SYSTEM32\COMMAND.COM 5" xfId="306"/>
    <cellStyle name="=C:\WINNT35\SYSTEM32\COMMAND.COM_Allegato A_AIMAG_def" xfId="307"/>
    <cellStyle name="20% - Accent1" xfId="308"/>
    <cellStyle name="20% - Accent1 2" xfId="309"/>
    <cellStyle name="20% - Accent1 2 2" xfId="310"/>
    <cellStyle name="20% - Accent1 2 2 2" xfId="311"/>
    <cellStyle name="20% - Accent1 2 3" xfId="312"/>
    <cellStyle name="20% - Accent1 2 3 2" xfId="313"/>
    <cellStyle name="20% - Accent1 2 4" xfId="314"/>
    <cellStyle name="20% - Accent1 2_Allegato A_AIMAG_def" xfId="315"/>
    <cellStyle name="20% - Accent1 3" xfId="316"/>
    <cellStyle name="20% - Accent1 3 2" xfId="317"/>
    <cellStyle name="20% - Accent1 3 2 2" xfId="318"/>
    <cellStyle name="20% - Accent1 3 3" xfId="319"/>
    <cellStyle name="20% - Accent1 3 3 2" xfId="320"/>
    <cellStyle name="20% - Accent1 3 4" xfId="321"/>
    <cellStyle name="20% - Accent1 3_Allegato A_AIMAG_def" xfId="322"/>
    <cellStyle name="20% - Accent1 4" xfId="323"/>
    <cellStyle name="20% - Accent1 4 2" xfId="324"/>
    <cellStyle name="20% - Accent1 5" xfId="325"/>
    <cellStyle name="20% - Accent1 5 2" xfId="326"/>
    <cellStyle name="20% - Accent1 6" xfId="327"/>
    <cellStyle name="20% - Accent1_Allegato A_AIMAG_def" xfId="328"/>
    <cellStyle name="20% - Accent2" xfId="329"/>
    <cellStyle name="20% - Accent2 2" xfId="330"/>
    <cellStyle name="20% - Accent2 2 2" xfId="331"/>
    <cellStyle name="20% - Accent2 2 2 2" xfId="332"/>
    <cellStyle name="20% - Accent2 2 3" xfId="333"/>
    <cellStyle name="20% - Accent2 2 3 2" xfId="334"/>
    <cellStyle name="20% - Accent2 2 4" xfId="335"/>
    <cellStyle name="20% - Accent2 2_Allegato A_AIMAG_def" xfId="336"/>
    <cellStyle name="20% - Accent2 3" xfId="337"/>
    <cellStyle name="20% - Accent2 3 2" xfId="338"/>
    <cellStyle name="20% - Accent2 3 2 2" xfId="339"/>
    <cellStyle name="20% - Accent2 3 3" xfId="340"/>
    <cellStyle name="20% - Accent2 3 3 2" xfId="341"/>
    <cellStyle name="20% - Accent2 3 4" xfId="342"/>
    <cellStyle name="20% - Accent2 3_Allegato A_AIMAG_def" xfId="343"/>
    <cellStyle name="20% - Accent2 4" xfId="344"/>
    <cellStyle name="20% - Accent2 4 2" xfId="345"/>
    <cellStyle name="20% - Accent2 5" xfId="346"/>
    <cellStyle name="20% - Accent2 5 2" xfId="347"/>
    <cellStyle name="20% - Accent2 6" xfId="348"/>
    <cellStyle name="20% - Accent2_Allegato A_AIMAG_def" xfId="349"/>
    <cellStyle name="20% - Accent3" xfId="350"/>
    <cellStyle name="20% - Accent3 2" xfId="351"/>
    <cellStyle name="20% - Accent3 2 2" xfId="352"/>
    <cellStyle name="20% - Accent3 2 2 2" xfId="353"/>
    <cellStyle name="20% - Accent3 2 3" xfId="354"/>
    <cellStyle name="20% - Accent3 2 3 2" xfId="355"/>
    <cellStyle name="20% - Accent3 2 4" xfId="356"/>
    <cellStyle name="20% - Accent3 2_Allegato A_AIMAG_def" xfId="357"/>
    <cellStyle name="20% - Accent3 3" xfId="358"/>
    <cellStyle name="20% - Accent3 3 2" xfId="359"/>
    <cellStyle name="20% - Accent3 3 2 2" xfId="360"/>
    <cellStyle name="20% - Accent3 3 3" xfId="361"/>
    <cellStyle name="20% - Accent3 3 3 2" xfId="362"/>
    <cellStyle name="20% - Accent3 3 4" xfId="363"/>
    <cellStyle name="20% - Accent3 3_Allegato A_AIMAG_def" xfId="364"/>
    <cellStyle name="20% - Accent3 4" xfId="365"/>
    <cellStyle name="20% - Accent3 4 2" xfId="366"/>
    <cellStyle name="20% - Accent3 5" xfId="367"/>
    <cellStyle name="20% - Accent3 5 2" xfId="368"/>
    <cellStyle name="20% - Accent3 6" xfId="369"/>
    <cellStyle name="20% - Accent3_Allegato A_AIMAG_def" xfId="370"/>
    <cellStyle name="20% - Accent4" xfId="371"/>
    <cellStyle name="20% - Accent4 2" xfId="372"/>
    <cellStyle name="20% - Accent4 2 2" xfId="373"/>
    <cellStyle name="20% - Accent4 2 2 2" xfId="374"/>
    <cellStyle name="20% - Accent4 2 3" xfId="375"/>
    <cellStyle name="20% - Accent4 2 3 2" xfId="376"/>
    <cellStyle name="20% - Accent4 2 4" xfId="377"/>
    <cellStyle name="20% - Accent4 2_Allegato A_AIMAG_def" xfId="378"/>
    <cellStyle name="20% - Accent4 3" xfId="379"/>
    <cellStyle name="20% - Accent4 3 2" xfId="380"/>
    <cellStyle name="20% - Accent4 3 2 2" xfId="381"/>
    <cellStyle name="20% - Accent4 3 3" xfId="382"/>
    <cellStyle name="20% - Accent4 3 3 2" xfId="383"/>
    <cellStyle name="20% - Accent4 3 4" xfId="384"/>
    <cellStyle name="20% - Accent4 3_Allegato A_AIMAG_def" xfId="385"/>
    <cellStyle name="20% - Accent4 4" xfId="386"/>
    <cellStyle name="20% - Accent4 4 2" xfId="387"/>
    <cellStyle name="20% - Accent4 5" xfId="388"/>
    <cellStyle name="20% - Accent4 5 2" xfId="389"/>
    <cellStyle name="20% - Accent4 6" xfId="390"/>
    <cellStyle name="20% - Accent4_Allegato A_AIMAG_def" xfId="391"/>
    <cellStyle name="20% - Accent5" xfId="392"/>
    <cellStyle name="20% - Accent5 2" xfId="393"/>
    <cellStyle name="20% - Accent5 2 2" xfId="394"/>
    <cellStyle name="20% - Accent5 2 2 2" xfId="395"/>
    <cellStyle name="20% - Accent5 2 3" xfId="396"/>
    <cellStyle name="20% - Accent5 2 3 2" xfId="397"/>
    <cellStyle name="20% - Accent5 2 4" xfId="398"/>
    <cellStyle name="20% - Accent5 2_Allegato A_AIMAG_def" xfId="399"/>
    <cellStyle name="20% - Accent5 3" xfId="400"/>
    <cellStyle name="20% - Accent5 3 2" xfId="401"/>
    <cellStyle name="20% - Accent5 3 2 2" xfId="402"/>
    <cellStyle name="20% - Accent5 3 3" xfId="403"/>
    <cellStyle name="20% - Accent5 3 3 2" xfId="404"/>
    <cellStyle name="20% - Accent5 3 4" xfId="405"/>
    <cellStyle name="20% - Accent5 3_Allegato A_AIMAG_def" xfId="406"/>
    <cellStyle name="20% - Accent5 4" xfId="407"/>
    <cellStyle name="20% - Accent5 4 2" xfId="408"/>
    <cellStyle name="20% - Accent5 5" xfId="409"/>
    <cellStyle name="20% - Accent5 5 2" xfId="410"/>
    <cellStyle name="20% - Accent5 6" xfId="411"/>
    <cellStyle name="20% - Accent5_Allegato A_AIMAG_def" xfId="412"/>
    <cellStyle name="20% - Accent6" xfId="413"/>
    <cellStyle name="20% - Accent6 2" xfId="414"/>
    <cellStyle name="20% - Accent6 2 2" xfId="415"/>
    <cellStyle name="20% - Accent6 2 2 2" xfId="416"/>
    <cellStyle name="20% - Accent6 2 3" xfId="417"/>
    <cellStyle name="20% - Accent6 2 3 2" xfId="418"/>
    <cellStyle name="20% - Accent6 2 4" xfId="419"/>
    <cellStyle name="20% - Accent6 2_Allegato A_AIMAG_def" xfId="420"/>
    <cellStyle name="20% - Accent6 3" xfId="421"/>
    <cellStyle name="20% - Accent6 3 2" xfId="422"/>
    <cellStyle name="20% - Accent6 3 2 2" xfId="423"/>
    <cellStyle name="20% - Accent6 3 3" xfId="424"/>
    <cellStyle name="20% - Accent6 3 3 2" xfId="425"/>
    <cellStyle name="20% - Accent6 3 4" xfId="426"/>
    <cellStyle name="20% - Accent6 3_Allegato A_AIMAG_def" xfId="427"/>
    <cellStyle name="20% - Accent6 4" xfId="428"/>
    <cellStyle name="20% - Accent6 4 2" xfId="429"/>
    <cellStyle name="20% - Accent6 5" xfId="430"/>
    <cellStyle name="20% - Accent6 5 2" xfId="431"/>
    <cellStyle name="20% - Accent6 6" xfId="432"/>
    <cellStyle name="20% - Accent6_Allegato A_AIMAG_def" xfId="433"/>
    <cellStyle name="20% - Colore 1" xfId="434"/>
    <cellStyle name="20% - Colore 2" xfId="435"/>
    <cellStyle name="20% - Colore 3" xfId="436"/>
    <cellStyle name="20% - Colore 4" xfId="437"/>
    <cellStyle name="20% - Colore 5" xfId="438"/>
    <cellStyle name="20% - Colore 6" xfId="439"/>
    <cellStyle name="40% - Accent1" xfId="440"/>
    <cellStyle name="40% - Accent1 2" xfId="441"/>
    <cellStyle name="40% - Accent1 2 2" xfId="442"/>
    <cellStyle name="40% - Accent1 2 2 2" xfId="443"/>
    <cellStyle name="40% - Accent1 2 3" xfId="444"/>
    <cellStyle name="40% - Accent1 2 3 2" xfId="445"/>
    <cellStyle name="40% - Accent1 2 4" xfId="446"/>
    <cellStyle name="40% - Accent1 2_Allegato A_AIMAG_def" xfId="447"/>
    <cellStyle name="40% - Accent1 3" xfId="448"/>
    <cellStyle name="40% - Accent1 3 2" xfId="449"/>
    <cellStyle name="40% - Accent1 3 2 2" xfId="450"/>
    <cellStyle name="40% - Accent1 3 3" xfId="451"/>
    <cellStyle name="40% - Accent1 3 3 2" xfId="452"/>
    <cellStyle name="40% - Accent1 3 4" xfId="453"/>
    <cellStyle name="40% - Accent1 3_Allegato A_AIMAG_def" xfId="454"/>
    <cellStyle name="40% - Accent1 4" xfId="455"/>
    <cellStyle name="40% - Accent1 4 2" xfId="456"/>
    <cellStyle name="40% - Accent1 5" xfId="457"/>
    <cellStyle name="40% - Accent1 5 2" xfId="458"/>
    <cellStyle name="40% - Accent1 6" xfId="459"/>
    <cellStyle name="40% - Accent1_Allegato A_AIMAG_def" xfId="460"/>
    <cellStyle name="40% - Accent2" xfId="461"/>
    <cellStyle name="40% - Accent2 2" xfId="462"/>
    <cellStyle name="40% - Accent2 2 2" xfId="463"/>
    <cellStyle name="40% - Accent2 2 2 2" xfId="464"/>
    <cellStyle name="40% - Accent2 2 3" xfId="465"/>
    <cellStyle name="40% - Accent2 2 3 2" xfId="466"/>
    <cellStyle name="40% - Accent2 2 4" xfId="467"/>
    <cellStyle name="40% - Accent2 2_Allegato A_AIMAG_def" xfId="468"/>
    <cellStyle name="40% - Accent2 3" xfId="469"/>
    <cellStyle name="40% - Accent2 3 2" xfId="470"/>
    <cellStyle name="40% - Accent2 3 2 2" xfId="471"/>
    <cellStyle name="40% - Accent2 3 3" xfId="472"/>
    <cellStyle name="40% - Accent2 3 3 2" xfId="473"/>
    <cellStyle name="40% - Accent2 3 4" xfId="474"/>
    <cellStyle name="40% - Accent2 3_Allegato A_AIMAG_def" xfId="475"/>
    <cellStyle name="40% - Accent2 4" xfId="476"/>
    <cellStyle name="40% - Accent2 4 2" xfId="477"/>
    <cellStyle name="40% - Accent2 5" xfId="478"/>
    <cellStyle name="40% - Accent2 5 2" xfId="479"/>
    <cellStyle name="40% - Accent2 6" xfId="480"/>
    <cellStyle name="40% - Accent2_Allegato A_AIMAG_def" xfId="481"/>
    <cellStyle name="40% - Accent3" xfId="482"/>
    <cellStyle name="40% - Accent3 2" xfId="483"/>
    <cellStyle name="40% - Accent3 2 2" xfId="484"/>
    <cellStyle name="40% - Accent3 2 2 2" xfId="485"/>
    <cellStyle name="40% - Accent3 2 3" xfId="486"/>
    <cellStyle name="40% - Accent3 2 3 2" xfId="487"/>
    <cellStyle name="40% - Accent3 2 4" xfId="488"/>
    <cellStyle name="40% - Accent3 2_Allegato A_AIMAG_def" xfId="489"/>
    <cellStyle name="40% - Accent3 3" xfId="490"/>
    <cellStyle name="40% - Accent3 3 2" xfId="491"/>
    <cellStyle name="40% - Accent3 3 2 2" xfId="492"/>
    <cellStyle name="40% - Accent3 3 3" xfId="493"/>
    <cellStyle name="40% - Accent3 3 3 2" xfId="494"/>
    <cellStyle name="40% - Accent3 3 4" xfId="495"/>
    <cellStyle name="40% - Accent3 3_Allegato A_AIMAG_def" xfId="496"/>
    <cellStyle name="40% - Accent3 4" xfId="497"/>
    <cellStyle name="40% - Accent3 4 2" xfId="498"/>
    <cellStyle name="40% - Accent3 5" xfId="499"/>
    <cellStyle name="40% - Accent3 5 2" xfId="500"/>
    <cellStyle name="40% - Accent3 6" xfId="501"/>
    <cellStyle name="40% - Accent3_Allegato A_AIMAG_def" xfId="502"/>
    <cellStyle name="40% - Accent4" xfId="503"/>
    <cellStyle name="40% - Accent4 2" xfId="504"/>
    <cellStyle name="40% - Accent4 2 2" xfId="505"/>
    <cellStyle name="40% - Accent4 2 2 2" xfId="506"/>
    <cellStyle name="40% - Accent4 2 3" xfId="507"/>
    <cellStyle name="40% - Accent4 2 3 2" xfId="508"/>
    <cellStyle name="40% - Accent4 2 4" xfId="509"/>
    <cellStyle name="40% - Accent4 2_Allegato A_AIMAG_def" xfId="510"/>
    <cellStyle name="40% - Accent4 3" xfId="511"/>
    <cellStyle name="40% - Accent4 3 2" xfId="512"/>
    <cellStyle name="40% - Accent4 3 2 2" xfId="513"/>
    <cellStyle name="40% - Accent4 3 3" xfId="514"/>
    <cellStyle name="40% - Accent4 3 3 2" xfId="515"/>
    <cellStyle name="40% - Accent4 3 4" xfId="516"/>
    <cellStyle name="40% - Accent4 3_Allegato A_AIMAG_def" xfId="517"/>
    <cellStyle name="40% - Accent4 4" xfId="518"/>
    <cellStyle name="40% - Accent4 4 2" xfId="519"/>
    <cellStyle name="40% - Accent4 5" xfId="520"/>
    <cellStyle name="40% - Accent4 5 2" xfId="521"/>
    <cellStyle name="40% - Accent4 6" xfId="522"/>
    <cellStyle name="40% - Accent4_Allegato A_AIMAG_def" xfId="523"/>
    <cellStyle name="40% - Accent5" xfId="524"/>
    <cellStyle name="40% - Accent5 2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_Allegato A_AIMAG_def" xfId="531"/>
    <cellStyle name="40% - Accent5 3" xfId="532"/>
    <cellStyle name="40% - Accent5 3 2" xfId="533"/>
    <cellStyle name="40% - Accent5 3 2 2" xfId="534"/>
    <cellStyle name="40% - Accent5 3 3" xfId="535"/>
    <cellStyle name="40% - Accent5 3 3 2" xfId="536"/>
    <cellStyle name="40% - Accent5 3 4" xfId="537"/>
    <cellStyle name="40% - Accent5 3_Allegato A_AIMAG_def" xfId="538"/>
    <cellStyle name="40% - Accent5 4" xfId="539"/>
    <cellStyle name="40% - Accent5 4 2" xfId="540"/>
    <cellStyle name="40% - Accent5 5" xfId="541"/>
    <cellStyle name="40% - Accent5 5 2" xfId="542"/>
    <cellStyle name="40% - Accent5 6" xfId="543"/>
    <cellStyle name="40% - Accent5_Allegato A_AIMAG_def" xfId="544"/>
    <cellStyle name="40% - Accent6" xfId="545"/>
    <cellStyle name="40% - Accent6 2" xfId="546"/>
    <cellStyle name="40% - Accent6 2 2" xfId="547"/>
    <cellStyle name="40% - Accent6 2 2 2" xfId="548"/>
    <cellStyle name="40% - Accent6 2 3" xfId="549"/>
    <cellStyle name="40% - Accent6 2 3 2" xfId="550"/>
    <cellStyle name="40% - Accent6 2 4" xfId="551"/>
    <cellStyle name="40% - Accent6 2_Allegato A_AIMAG_def" xfId="552"/>
    <cellStyle name="40% - Accent6 3" xfId="553"/>
    <cellStyle name="40% - Accent6 3 2" xfId="554"/>
    <cellStyle name="40% - Accent6 3 2 2" xfId="555"/>
    <cellStyle name="40% - Accent6 3 3" xfId="556"/>
    <cellStyle name="40% - Accent6 3 3 2" xfId="557"/>
    <cellStyle name="40% - Accent6 3 4" xfId="558"/>
    <cellStyle name="40% - Accent6 3_Allegato A_AIMAG_def" xfId="559"/>
    <cellStyle name="40% - Accent6 4" xfId="560"/>
    <cellStyle name="40% - Accent6 4 2" xfId="561"/>
    <cellStyle name="40% - Accent6 5" xfId="562"/>
    <cellStyle name="40% - Accent6 5 2" xfId="563"/>
    <cellStyle name="40% - Accent6 6" xfId="564"/>
    <cellStyle name="40% - Accent6_Allegato A_AIMAG_def" xfId="565"/>
    <cellStyle name="40% - Colore 1" xfId="566"/>
    <cellStyle name="40% - Colore 2" xfId="567"/>
    <cellStyle name="40% - Colore 3" xfId="568"/>
    <cellStyle name="40% - Colore 4" xfId="569"/>
    <cellStyle name="40% - Colore 5" xfId="570"/>
    <cellStyle name="40% - Colore 6" xfId="571"/>
    <cellStyle name="60% - Accent1" xfId="572"/>
    <cellStyle name="60% - Accent1 2" xfId="573"/>
    <cellStyle name="60% - Accent1 2 2" xfId="574"/>
    <cellStyle name="60% - Accent1 2 3" xfId="575"/>
    <cellStyle name="60% - Accent1 2_Allegato A_AIMAG_def" xfId="576"/>
    <cellStyle name="60% - Accent1 3" xfId="577"/>
    <cellStyle name="60% - Accent1 3 2" xfId="578"/>
    <cellStyle name="60% - Accent1 3 3" xfId="579"/>
    <cellStyle name="60% - Accent1 3_Allegato A_AIMAG_def" xfId="580"/>
    <cellStyle name="60% - Accent1 4" xfId="581"/>
    <cellStyle name="60% - Accent1 5" xfId="582"/>
    <cellStyle name="60% - Accent1_Allegato A_AIMAG_def" xfId="583"/>
    <cellStyle name="60% - Accent2" xfId="584"/>
    <cellStyle name="60% - Accent2 2" xfId="585"/>
    <cellStyle name="60% - Accent2 2 2" xfId="586"/>
    <cellStyle name="60% - Accent2 2 3" xfId="587"/>
    <cellStyle name="60% - Accent2 2_Allegato A_AIMAG_def" xfId="588"/>
    <cellStyle name="60% - Accent2 3" xfId="589"/>
    <cellStyle name="60% - Accent2 3 2" xfId="590"/>
    <cellStyle name="60% - Accent2 3 3" xfId="591"/>
    <cellStyle name="60% - Accent2 3_Allegato A_AIMAG_def" xfId="592"/>
    <cellStyle name="60% - Accent2 4" xfId="593"/>
    <cellStyle name="60% - Accent2 5" xfId="594"/>
    <cellStyle name="60% - Accent2_Allegato A_AIMAG_def" xfId="595"/>
    <cellStyle name="60% - Accent3" xfId="596"/>
    <cellStyle name="60% - Accent3 2" xfId="597"/>
    <cellStyle name="60% - Accent3 2 2" xfId="598"/>
    <cellStyle name="60% - Accent3 2 3" xfId="599"/>
    <cellStyle name="60% - Accent3 2_Allegato A_AIMAG_def" xfId="600"/>
    <cellStyle name="60% - Accent3 3" xfId="601"/>
    <cellStyle name="60% - Accent3 3 2" xfId="602"/>
    <cellStyle name="60% - Accent3 3 3" xfId="603"/>
    <cellStyle name="60% - Accent3 3_Allegato A_AIMAG_def" xfId="604"/>
    <cellStyle name="60% - Accent3 4" xfId="605"/>
    <cellStyle name="60% - Accent3 5" xfId="606"/>
    <cellStyle name="60% - Accent3_Allegato A_AIMAG_def" xfId="607"/>
    <cellStyle name="60% - Accent4" xfId="608"/>
    <cellStyle name="60% - Accent4 2" xfId="609"/>
    <cellStyle name="60% - Accent4 2 2" xfId="610"/>
    <cellStyle name="60% - Accent4 2 3" xfId="611"/>
    <cellStyle name="60% - Accent4 2_Allegato A_AIMAG_def" xfId="612"/>
    <cellStyle name="60% - Accent4 3" xfId="613"/>
    <cellStyle name="60% - Accent4 3 2" xfId="614"/>
    <cellStyle name="60% - Accent4 3 3" xfId="615"/>
    <cellStyle name="60% - Accent4 3_Allegato A_AIMAG_def" xfId="616"/>
    <cellStyle name="60% - Accent4 4" xfId="617"/>
    <cellStyle name="60% - Accent4 5" xfId="618"/>
    <cellStyle name="60% - Accent4_Allegato A_AIMAG_def" xfId="619"/>
    <cellStyle name="60% - Accent5" xfId="620"/>
    <cellStyle name="60% - Accent5 2" xfId="621"/>
    <cellStyle name="60% - Accent5 2 2" xfId="622"/>
    <cellStyle name="60% - Accent5 2 3" xfId="623"/>
    <cellStyle name="60% - Accent5 2_Allegato A_AIMAG_def" xfId="624"/>
    <cellStyle name="60% - Accent5 3" xfId="625"/>
    <cellStyle name="60% - Accent5 3 2" xfId="626"/>
    <cellStyle name="60% - Accent5 3 3" xfId="627"/>
    <cellStyle name="60% - Accent5 3_Allegato A_AIMAG_def" xfId="628"/>
    <cellStyle name="60% - Accent5 4" xfId="629"/>
    <cellStyle name="60% - Accent5 5" xfId="630"/>
    <cellStyle name="60% - Accent5_Allegato A_AIMAG_def" xfId="631"/>
    <cellStyle name="60% - Accent6" xfId="632"/>
    <cellStyle name="60% - Accent6 2" xfId="633"/>
    <cellStyle name="60% - Accent6 2 2" xfId="634"/>
    <cellStyle name="60% - Accent6 2 3" xfId="635"/>
    <cellStyle name="60% - Accent6 2_Allegato A_AIMAG_def" xfId="636"/>
    <cellStyle name="60% - Accent6 3" xfId="637"/>
    <cellStyle name="60% - Accent6 3 2" xfId="638"/>
    <cellStyle name="60% - Accent6 3 3" xfId="639"/>
    <cellStyle name="60% - Accent6 3_Allegato A_AIMAG_def" xfId="640"/>
    <cellStyle name="60% - Accent6 4" xfId="641"/>
    <cellStyle name="60% - Accent6 5" xfId="642"/>
    <cellStyle name="60% - Accent6_Allegato A_AIMAG_def" xfId="643"/>
    <cellStyle name="60% - Colore 1" xfId="644"/>
    <cellStyle name="60% - Colore 2" xfId="645"/>
    <cellStyle name="60% - Colore 3" xfId="646"/>
    <cellStyle name="60% - Colore 4" xfId="647"/>
    <cellStyle name="60% - Colore 5" xfId="648"/>
    <cellStyle name="60% - Colore 6" xfId="649"/>
    <cellStyle name="Accent1" xfId="650"/>
    <cellStyle name="Accent1 2" xfId="651"/>
    <cellStyle name="Accent1 2 2" xfId="652"/>
    <cellStyle name="Accent1 2 3" xfId="653"/>
    <cellStyle name="Accent1 2_Allegato A_AIMAG_def" xfId="654"/>
    <cellStyle name="Accent1 3" xfId="655"/>
    <cellStyle name="Accent1 3 2" xfId="656"/>
    <cellStyle name="Accent1 3 3" xfId="657"/>
    <cellStyle name="Accent1 3_Allegato A_AIMAG_def" xfId="658"/>
    <cellStyle name="Accent1 4" xfId="659"/>
    <cellStyle name="Accent1 5" xfId="660"/>
    <cellStyle name="Accent1_Allegato A_AIMAG_def" xfId="661"/>
    <cellStyle name="Accent2" xfId="662"/>
    <cellStyle name="Accent2 2" xfId="663"/>
    <cellStyle name="Accent2 2 2" xfId="664"/>
    <cellStyle name="Accent2 2 3" xfId="665"/>
    <cellStyle name="Accent2 2_Allegato A_AIMAG_def" xfId="666"/>
    <cellStyle name="Accent2 3" xfId="667"/>
    <cellStyle name="Accent2 3 2" xfId="668"/>
    <cellStyle name="Accent2 3 3" xfId="669"/>
    <cellStyle name="Accent2 3_Allegato A_AIMAG_def" xfId="670"/>
    <cellStyle name="Accent2 4" xfId="671"/>
    <cellStyle name="Accent2 5" xfId="672"/>
    <cellStyle name="Accent2_Allegato A_AIMAG_def" xfId="673"/>
    <cellStyle name="Accent3" xfId="674"/>
    <cellStyle name="Accent3 2" xfId="675"/>
    <cellStyle name="Accent3 2 2" xfId="676"/>
    <cellStyle name="Accent3 2 3" xfId="677"/>
    <cellStyle name="Accent3 2_Allegato A_AIMAG_def" xfId="678"/>
    <cellStyle name="Accent3 3" xfId="679"/>
    <cellStyle name="Accent3 3 2" xfId="680"/>
    <cellStyle name="Accent3 3 3" xfId="681"/>
    <cellStyle name="Accent3 3_Allegato A_AIMAG_def" xfId="682"/>
    <cellStyle name="Accent3 4" xfId="683"/>
    <cellStyle name="Accent3 5" xfId="684"/>
    <cellStyle name="Accent3_Allegato A_AIMAG_def" xfId="685"/>
    <cellStyle name="Accent4" xfId="686"/>
    <cellStyle name="Accent4 2" xfId="687"/>
    <cellStyle name="Accent4 2 2" xfId="688"/>
    <cellStyle name="Accent4 2 3" xfId="689"/>
    <cellStyle name="Accent4 2_Allegato A_AIMAG_def" xfId="690"/>
    <cellStyle name="Accent4 3" xfId="691"/>
    <cellStyle name="Accent4 3 2" xfId="692"/>
    <cellStyle name="Accent4 3 3" xfId="693"/>
    <cellStyle name="Accent4 3_Allegato A_AIMAG_def" xfId="694"/>
    <cellStyle name="Accent4 4" xfId="695"/>
    <cellStyle name="Accent4 5" xfId="696"/>
    <cellStyle name="Accent4_Allegato A_AIMAG_def" xfId="697"/>
    <cellStyle name="Accent5" xfId="698"/>
    <cellStyle name="Accent5 2" xfId="699"/>
    <cellStyle name="Accent5 2 2" xfId="700"/>
    <cellStyle name="Accent5 2 3" xfId="701"/>
    <cellStyle name="Accent5 2_Allegato A_AIMAG_def" xfId="702"/>
    <cellStyle name="Accent5 3" xfId="703"/>
    <cellStyle name="Accent5 3 2" xfId="704"/>
    <cellStyle name="Accent5 3 3" xfId="705"/>
    <cellStyle name="Accent5 3_Allegato A_AIMAG_def" xfId="706"/>
    <cellStyle name="Accent5 4" xfId="707"/>
    <cellStyle name="Accent5 5" xfId="708"/>
    <cellStyle name="Accent5_Allegato A_AIMAG_def" xfId="709"/>
    <cellStyle name="Accent6" xfId="710"/>
    <cellStyle name="Accent6 2" xfId="711"/>
    <cellStyle name="Accent6 2 2" xfId="712"/>
    <cellStyle name="Accent6 2 3" xfId="713"/>
    <cellStyle name="Accent6 2_Allegato A_AIMAG_def" xfId="714"/>
    <cellStyle name="Accent6 3" xfId="715"/>
    <cellStyle name="Accent6 3 2" xfId="716"/>
    <cellStyle name="Accent6 3 3" xfId="717"/>
    <cellStyle name="Accent6 3_Allegato A_AIMAG_def" xfId="718"/>
    <cellStyle name="Accent6 4" xfId="719"/>
    <cellStyle name="Accent6 5" xfId="720"/>
    <cellStyle name="Accent6_Allegato A_AIMAG_def" xfId="721"/>
    <cellStyle name="AREE DATI" xfId="722"/>
    <cellStyle name="Aree INPUTS" xfId="723"/>
    <cellStyle name="Assumption" xfId="724"/>
    <cellStyle name="Assumptions" xfId="725"/>
    <cellStyle name="Bad" xfId="726"/>
    <cellStyle name="Bad 2" xfId="727"/>
    <cellStyle name="Bad 2 2" xfId="728"/>
    <cellStyle name="Bad 2 3" xfId="729"/>
    <cellStyle name="Bad 2_Allegato A_AIMAG_def" xfId="730"/>
    <cellStyle name="Bad 3" xfId="731"/>
    <cellStyle name="Bad 3 2" xfId="732"/>
    <cellStyle name="Bad 3 3" xfId="733"/>
    <cellStyle name="Bad 3_Allegato A_AIMAG_def" xfId="734"/>
    <cellStyle name="Bad 4" xfId="735"/>
    <cellStyle name="Bad 5" xfId="736"/>
    <cellStyle name="Bad_Allegato A_AIMAG_def" xfId="737"/>
    <cellStyle name="bordobianco" xfId="738"/>
    <cellStyle name="bordobiancoverticale" xfId="739"/>
    <cellStyle name="Calcolo" xfId="740"/>
    <cellStyle name="Calculated Assumption" xfId="741"/>
    <cellStyle name="Calculated Assumption, #" xfId="742"/>
    <cellStyle name="Calculated Assumption, %" xfId="743"/>
    <cellStyle name="Calculated Assumption_Allegato A_AIMAG_def" xfId="744"/>
    <cellStyle name="Calculation" xfId="745"/>
    <cellStyle name="Carmen" xfId="746"/>
    <cellStyle name="Cella collegata" xfId="747"/>
    <cellStyle name="Cella da controllare" xfId="748"/>
    <cellStyle name="Celle INPUT" xfId="749"/>
    <cellStyle name="Celle INPUT 2" xfId="750"/>
    <cellStyle name="Celle INPUT 3" xfId="751"/>
    <cellStyle name="Celle INPUT_Allegato A_AIMAG_def" xfId="752"/>
    <cellStyle name="Check" xfId="753"/>
    <cellStyle name="Check Cell" xfId="754"/>
    <cellStyle name="Check Cell 2" xfId="755"/>
    <cellStyle name="Check Cell 2 2" xfId="756"/>
    <cellStyle name="Check Cell 2 3" xfId="757"/>
    <cellStyle name="Check Cell 2_Allegato A_AIMAG_def" xfId="758"/>
    <cellStyle name="Check Cell 3" xfId="759"/>
    <cellStyle name="Check Cell 3 2" xfId="760"/>
    <cellStyle name="Check Cell 3 3" xfId="761"/>
    <cellStyle name="Check Cell 3_Allegato A_AIMAG_def" xfId="762"/>
    <cellStyle name="Check Cell 4" xfId="763"/>
    <cellStyle name="Check Cell 5" xfId="764"/>
    <cellStyle name="Check Cell_Allegato A_AIMAG_def" xfId="765"/>
    <cellStyle name="Check_Allegato A_AIMAG_def" xfId="766"/>
    <cellStyle name="ColLevel_1_BE (2)" xfId="767"/>
    <cellStyle name="Colore 1" xfId="768"/>
    <cellStyle name="Colore 2" xfId="769"/>
    <cellStyle name="Colore 3" xfId="770"/>
    <cellStyle name="Colore 4" xfId="771"/>
    <cellStyle name="Colore 5" xfId="772"/>
    <cellStyle name="Colore 6" xfId="773"/>
    <cellStyle name="Column Heading" xfId="774"/>
    <cellStyle name="Column Heading 2" xfId="775"/>
    <cellStyle name="Column Heading 2 2" xfId="776"/>
    <cellStyle name="Column Heading 2 3" xfId="777"/>
    <cellStyle name="Column Heading 2_Allegato A_AIMAG_def" xfId="778"/>
    <cellStyle name="Column Heading 3" xfId="779"/>
    <cellStyle name="Column Heading 3 2" xfId="780"/>
    <cellStyle name="Column Heading 3 3" xfId="781"/>
    <cellStyle name="Column Heading 3_Allegato A_AIMAG_def" xfId="782"/>
    <cellStyle name="Column Heading 4" xfId="783"/>
    <cellStyle name="Column Heading 5" xfId="784"/>
    <cellStyle name="Column Heading_Allegato A_AIMAG_def" xfId="785"/>
    <cellStyle name="Comma [0]_353HHC" xfId="786"/>
    <cellStyle name="Comma, 1 dec" xfId="787"/>
    <cellStyle name="Comma_353HHC" xfId="788"/>
    <cellStyle name="Currency [0]_353HHC" xfId="789"/>
    <cellStyle name="Currency_353HHC" xfId="790"/>
    <cellStyle name="Da modellizzare" xfId="791"/>
    <cellStyle name="Date" xfId="792"/>
    <cellStyle name="enterm" xfId="793"/>
    <cellStyle name="Euro" xfId="794"/>
    <cellStyle name="Euro 2" xfId="795"/>
    <cellStyle name="Euro 3" xfId="796"/>
    <cellStyle name="Euro 3 2" xfId="797"/>
    <cellStyle name="Euro 3_Allegato A_AIMAG_def" xfId="798"/>
    <cellStyle name="Euro 4" xfId="799"/>
    <cellStyle name="Euro 4 2" xfId="800"/>
    <cellStyle name="Euro 4 3" xfId="801"/>
    <cellStyle name="Euro 4_Allegato A_AIMAG_def" xfId="802"/>
    <cellStyle name="Euro 5" xfId="803"/>
    <cellStyle name="Euro_Allegato A_AIMAG_def" xfId="804"/>
    <cellStyle name="Explanatory Text" xfId="805"/>
    <cellStyle name="Explanatory Text 2" xfId="806"/>
    <cellStyle name="Explanatory Text 2 2" xfId="807"/>
    <cellStyle name="Explanatory Text 2 3" xfId="808"/>
    <cellStyle name="Explanatory Text 2_Allegato A_AIMAG_def" xfId="809"/>
    <cellStyle name="Explanatory Text 3" xfId="810"/>
    <cellStyle name="Explanatory Text 3 2" xfId="811"/>
    <cellStyle name="Explanatory Text 3 3" xfId="812"/>
    <cellStyle name="Explanatory Text 3_Allegato A_AIMAG_def" xfId="813"/>
    <cellStyle name="Explanatory Text 4" xfId="814"/>
    <cellStyle name="Explanatory Text 5" xfId="815"/>
    <cellStyle name="Explanatory Text_Allegato A_AIMAG_def" xfId="816"/>
    <cellStyle name="Followed Hyperlink" xfId="817"/>
    <cellStyle name="Followed Hyperlink 2" xfId="818"/>
    <cellStyle name="Followed Hyperlink 3" xfId="819"/>
    <cellStyle name="Followed Hyperlink_Allegato A_AIMAG_def" xfId="820"/>
    <cellStyle name="Footnote" xfId="821"/>
    <cellStyle name="Footnote 2" xfId="822"/>
    <cellStyle name="Footnote 2 2" xfId="823"/>
    <cellStyle name="Footnote 2 3" xfId="824"/>
    <cellStyle name="Footnote 2_Allegato A_AIMAG_def" xfId="825"/>
    <cellStyle name="Footnote 3" xfId="826"/>
    <cellStyle name="Footnote 3 2" xfId="827"/>
    <cellStyle name="Footnote 3 3" xfId="828"/>
    <cellStyle name="Footnote 3_Allegato A_AIMAG_def" xfId="829"/>
    <cellStyle name="Footnote 4" xfId="830"/>
    <cellStyle name="Footnote 5" xfId="831"/>
    <cellStyle name="Footnote_Allegato A_AIMAG_def" xfId="832"/>
    <cellStyle name="Good" xfId="833"/>
    <cellStyle name="Good 2" xfId="834"/>
    <cellStyle name="Good 2 2" xfId="835"/>
    <cellStyle name="Good 2 3" xfId="836"/>
    <cellStyle name="Good 2_Allegato A_AIMAG_def" xfId="837"/>
    <cellStyle name="Good 3" xfId="838"/>
    <cellStyle name="Good 3 2" xfId="839"/>
    <cellStyle name="Good 3 3" xfId="840"/>
    <cellStyle name="Good 3_Allegato A_AIMAG_def" xfId="841"/>
    <cellStyle name="Good 4" xfId="842"/>
    <cellStyle name="Good 5" xfId="843"/>
    <cellStyle name="Good_Allegato A_AIMAG_def" xfId="844"/>
    <cellStyle name="H04 # Budget 2004" xfId="845"/>
    <cellStyle name="H04 # FORMULA" xfId="846"/>
    <cellStyle name="H04 # IPOTESI" xfId="847"/>
    <cellStyle name="H04 # STORICO" xfId="848"/>
    <cellStyle name="H04 % FORMULA" xfId="849"/>
    <cellStyle name="H04 % IPOTESI" xfId="850"/>
    <cellStyle name="H04 % STORICO" xfId="851"/>
    <cellStyle name="H04 DELINKED" xfId="852"/>
    <cellStyle name="H04 FORMULA" xfId="853"/>
    <cellStyle name="H04 SWITCH" xfId="854"/>
    <cellStyle name="H04 SWITCH 2" xfId="855"/>
    <cellStyle name="H04 SWITCH 2 2" xfId="856"/>
    <cellStyle name="H04 SWITCH 2 3" xfId="857"/>
    <cellStyle name="H04 SWITCH 2_Allegato A_AIMAG_def" xfId="858"/>
    <cellStyle name="H04 SWITCH 3" xfId="859"/>
    <cellStyle name="H04 SWITCH 3 2" xfId="860"/>
    <cellStyle name="H04 SWITCH 3 3" xfId="861"/>
    <cellStyle name="H04 SWITCH 3_Allegato A_AIMAG_def" xfId="862"/>
    <cellStyle name="H04 SWITCH 4" xfId="863"/>
    <cellStyle name="H04 SWITCH 5" xfId="864"/>
    <cellStyle name="H04 SWITCH_Allegato A_AIMAG_def" xfId="865"/>
    <cellStyle name="H04FORMULA" xfId="866"/>
    <cellStyle name="H04IPOTESI" xfId="867"/>
    <cellStyle name="Hard Input" xfId="868"/>
    <cellStyle name="Hard number" xfId="869"/>
    <cellStyle name="Hard number 2" xfId="870"/>
    <cellStyle name="Hard number_Allegato A_AIMAG_def" xfId="871"/>
    <cellStyle name="Heading 1" xfId="872"/>
    <cellStyle name="Heading 1 2" xfId="873"/>
    <cellStyle name="Heading 1 2 2" xfId="874"/>
    <cellStyle name="Heading 1 2 3" xfId="875"/>
    <cellStyle name="Heading 1 2_Allegato A_AIMAG_def" xfId="876"/>
    <cellStyle name="Heading 1 3" xfId="877"/>
    <cellStyle name="Heading 1 3 2" xfId="878"/>
    <cellStyle name="Heading 1 3 3" xfId="879"/>
    <cellStyle name="Heading 1 3_Allegato A_AIMAG_def" xfId="880"/>
    <cellStyle name="Heading 1 4" xfId="881"/>
    <cellStyle name="Heading 1 5" xfId="882"/>
    <cellStyle name="Heading 1_Allegato A_AIMAG_def" xfId="883"/>
    <cellStyle name="Heading 2" xfId="884"/>
    <cellStyle name="Heading 2 2" xfId="885"/>
    <cellStyle name="Heading 2 2 2" xfId="886"/>
    <cellStyle name="Heading 2 2 3" xfId="887"/>
    <cellStyle name="Heading 2 2_Allegato A_AIMAG_def" xfId="888"/>
    <cellStyle name="Heading 2 3" xfId="889"/>
    <cellStyle name="Heading 2 3 2" xfId="890"/>
    <cellStyle name="Heading 2 3 3" xfId="891"/>
    <cellStyle name="Heading 2 3_Allegato A_AIMAG_def" xfId="892"/>
    <cellStyle name="Heading 2 4" xfId="893"/>
    <cellStyle name="Heading 2 5" xfId="894"/>
    <cellStyle name="Heading 2_Allegato A_AIMAG_def" xfId="895"/>
    <cellStyle name="Heading 3" xfId="896"/>
    <cellStyle name="Heading 3 2" xfId="897"/>
    <cellStyle name="Heading 3 2 2" xfId="898"/>
    <cellStyle name="Heading 3 2 3" xfId="899"/>
    <cellStyle name="Heading 3 2_Allegato A_AIMAG_def" xfId="900"/>
    <cellStyle name="Heading 3 3" xfId="901"/>
    <cellStyle name="Heading 3 3 2" xfId="902"/>
    <cellStyle name="Heading 3 3 3" xfId="903"/>
    <cellStyle name="Heading 3 3_Allegato A_AIMAG_def" xfId="904"/>
    <cellStyle name="Heading 3 4" xfId="905"/>
    <cellStyle name="Heading 3 5" xfId="906"/>
    <cellStyle name="Heading 3_Allegato A_AIMAG_def" xfId="907"/>
    <cellStyle name="Heading 4" xfId="908"/>
    <cellStyle name="Heading 4 2" xfId="909"/>
    <cellStyle name="Heading 4 2 2" xfId="910"/>
    <cellStyle name="Heading 4 2 3" xfId="911"/>
    <cellStyle name="Heading 4 2_Allegato A_AIMAG_def" xfId="912"/>
    <cellStyle name="Heading 4 3" xfId="913"/>
    <cellStyle name="Heading 4 3 2" xfId="914"/>
    <cellStyle name="Heading 4 3 3" xfId="915"/>
    <cellStyle name="Heading 4 3_Allegato A_AIMAG_def" xfId="916"/>
    <cellStyle name="Heading 4 4" xfId="917"/>
    <cellStyle name="Heading 4 5" xfId="918"/>
    <cellStyle name="Heading 4_Allegato A_AIMAG_def" xfId="919"/>
    <cellStyle name="Highlight" xfId="920"/>
    <cellStyle name="Highlight 2" xfId="921"/>
    <cellStyle name="Highlight 2 2" xfId="922"/>
    <cellStyle name="Highlight 2 3" xfId="923"/>
    <cellStyle name="Highlight 2_Allegato A_AIMAG_def" xfId="924"/>
    <cellStyle name="Highlight 3" xfId="925"/>
    <cellStyle name="Highlight 3 2" xfId="926"/>
    <cellStyle name="Highlight 3 3" xfId="927"/>
    <cellStyle name="Highlight 3_Allegato A_AIMAG_def" xfId="928"/>
    <cellStyle name="Highlight 4" xfId="929"/>
    <cellStyle name="Highlight 5" xfId="930"/>
    <cellStyle name="Highlight_Allegato A_AIMAG_def" xfId="931"/>
    <cellStyle name="Historical" xfId="932"/>
    <cellStyle name="Hyperlink" xfId="933"/>
    <cellStyle name="Hyperlink 2" xfId="934"/>
    <cellStyle name="Hyperlink 3" xfId="935"/>
    <cellStyle name="Hyperlink_Allegato A_AIMAG_def" xfId="936"/>
    <cellStyle name="Input" xfId="937"/>
    <cellStyle name="Input 2" xfId="938"/>
    <cellStyle name="Input Link" xfId="939"/>
    <cellStyle name="Input Link 2" xfId="940"/>
    <cellStyle name="Input Link 2 2" xfId="941"/>
    <cellStyle name="Input Link 2 3" xfId="942"/>
    <cellStyle name="Input Link 2_Allegato A_AIMAG_def" xfId="943"/>
    <cellStyle name="Input Link 3" xfId="944"/>
    <cellStyle name="Input Link 3 2" xfId="945"/>
    <cellStyle name="Input Link 3 3" xfId="946"/>
    <cellStyle name="Input Link 3_Allegato A_AIMAG_def" xfId="947"/>
    <cellStyle name="Input Link 4" xfId="948"/>
    <cellStyle name="Input Link 5" xfId="949"/>
    <cellStyle name="Input Link_Allegato A_AIMAG_def" xfId="950"/>
    <cellStyle name="Linked Cell" xfId="951"/>
    <cellStyle name="Linked Cell 2" xfId="952"/>
    <cellStyle name="Linked Cell 2 2" xfId="953"/>
    <cellStyle name="Linked Cell 2 3" xfId="954"/>
    <cellStyle name="Linked Cell 2_Allegato A_AIMAG_def" xfId="955"/>
    <cellStyle name="Linked Cell 3" xfId="956"/>
    <cellStyle name="Linked Cell 3 2" xfId="957"/>
    <cellStyle name="Linked Cell 3 3" xfId="958"/>
    <cellStyle name="Linked Cell 3_Allegato A_AIMAG_def" xfId="959"/>
    <cellStyle name="Linked Cell 4" xfId="960"/>
    <cellStyle name="Linked Cell 5" xfId="961"/>
    <cellStyle name="Linked Cell_Allegato A_AIMAG_def" xfId="962"/>
    <cellStyle name="Macroindicatori" xfId="963"/>
    <cellStyle name="Main Title" xfId="964"/>
    <cellStyle name="Main Title 2" xfId="965"/>
    <cellStyle name="Main Title 2 2" xfId="966"/>
    <cellStyle name="Main Title 2 3" xfId="967"/>
    <cellStyle name="Main Title 2_Allegato A_AIMAG_def" xfId="968"/>
    <cellStyle name="Main Title 3" xfId="969"/>
    <cellStyle name="Main Title 3 2" xfId="970"/>
    <cellStyle name="Main Title 3 3" xfId="971"/>
    <cellStyle name="Main Title 3_Allegato A_AIMAG_def" xfId="972"/>
    <cellStyle name="Main Title 4" xfId="973"/>
    <cellStyle name="Main Title 5" xfId="974"/>
    <cellStyle name="Main Title_Allegato A_AIMAG_def" xfId="975"/>
    <cellStyle name="Miglia - Stile1" xfId="976"/>
    <cellStyle name="Miglia - Stile1 2" xfId="977"/>
    <cellStyle name="Miglia - Stile1 2 2" xfId="978"/>
    <cellStyle name="Miglia - Stile1 2 3" xfId="979"/>
    <cellStyle name="Miglia - Stile1 2_Allegato A_AIMAG_def" xfId="980"/>
    <cellStyle name="Miglia - Stile1 3" xfId="981"/>
    <cellStyle name="Miglia - Stile1 3 2" xfId="982"/>
    <cellStyle name="Miglia - Stile1 3 3" xfId="983"/>
    <cellStyle name="Miglia - Stile1 3_Allegato A_AIMAG_def" xfId="984"/>
    <cellStyle name="Miglia - Stile1 4" xfId="985"/>
    <cellStyle name="Miglia - Stile1 5" xfId="986"/>
    <cellStyle name="Miglia - Stile1_Allegato A_AIMAG_def" xfId="987"/>
    <cellStyle name="Comma" xfId="988"/>
    <cellStyle name="Migliaia (0)_1995" xfId="989"/>
    <cellStyle name="Comma [0]" xfId="990"/>
    <cellStyle name="Migliaia [0] 2" xfId="991"/>
    <cellStyle name="Migliaia [0] 2 2" xfId="992"/>
    <cellStyle name="Migliaia [0] 2 3" xfId="993"/>
    <cellStyle name="Migliaia [0] 2_Allegato A_AIMAG_def" xfId="994"/>
    <cellStyle name="Migliaia [0] 3" xfId="995"/>
    <cellStyle name="Migliaia [0] 4" xfId="996"/>
    <cellStyle name="Migliaia [0] 4 2" xfId="997"/>
    <cellStyle name="Migliaia [0] 4 3" xfId="998"/>
    <cellStyle name="Migliaia [0] 4_Allegato A_AIMAG_def" xfId="999"/>
    <cellStyle name="Migliaia [0] 5" xfId="1000"/>
    <cellStyle name="Migliaia 10" xfId="1001"/>
    <cellStyle name="Migliaia 10 2" xfId="1002"/>
    <cellStyle name="Migliaia 10 2 2" xfId="1003"/>
    <cellStyle name="Migliaia 10 3" xfId="1004"/>
    <cellStyle name="Migliaia 10_Allegato A_AIMAG_def" xfId="1005"/>
    <cellStyle name="Migliaia 11" xfId="1006"/>
    <cellStyle name="Migliaia 11 2" xfId="1007"/>
    <cellStyle name="Migliaia 11 2 2" xfId="1008"/>
    <cellStyle name="Migliaia 11 3" xfId="1009"/>
    <cellStyle name="Migliaia 11_Allegato A_AIMAG_def" xfId="1010"/>
    <cellStyle name="Migliaia 12" xfId="1011"/>
    <cellStyle name="Migliaia 12 2" xfId="1012"/>
    <cellStyle name="Migliaia 12 2 2" xfId="1013"/>
    <cellStyle name="Migliaia 12 3" xfId="1014"/>
    <cellStyle name="Migliaia 12_Allegato A_AIMAG_def" xfId="1015"/>
    <cellStyle name="Migliaia 13" xfId="1016"/>
    <cellStyle name="Migliaia 13 2" xfId="1017"/>
    <cellStyle name="Migliaia 13 2 2" xfId="1018"/>
    <cellStyle name="Migliaia 13 3" xfId="1019"/>
    <cellStyle name="Migliaia 13_Allegato A_AIMAG_def" xfId="1020"/>
    <cellStyle name="Migliaia 14" xfId="1021"/>
    <cellStyle name="Migliaia 14 2" xfId="1022"/>
    <cellStyle name="Migliaia 14 2 2" xfId="1023"/>
    <cellStyle name="Migliaia 14 3" xfId="1024"/>
    <cellStyle name="Migliaia 14_Allegato A_AIMAG_def" xfId="1025"/>
    <cellStyle name="Migliaia 15" xfId="1026"/>
    <cellStyle name="Migliaia 15 2" xfId="1027"/>
    <cellStyle name="Migliaia 15 2 2" xfId="1028"/>
    <cellStyle name="Migliaia 15 3" xfId="1029"/>
    <cellStyle name="Migliaia 15_Allegato A_AIMAG_def" xfId="1030"/>
    <cellStyle name="Migliaia 16" xfId="1031"/>
    <cellStyle name="Migliaia 16 2" xfId="1032"/>
    <cellStyle name="Migliaia 16 2 2" xfId="1033"/>
    <cellStyle name="Migliaia 16 3" xfId="1034"/>
    <cellStyle name="Migliaia 16_Allegato A_AIMAG_def" xfId="1035"/>
    <cellStyle name="Migliaia 17" xfId="1036"/>
    <cellStyle name="Migliaia 17 2" xfId="1037"/>
    <cellStyle name="Migliaia 17 2 2" xfId="1038"/>
    <cellStyle name="Migliaia 17 3" xfId="1039"/>
    <cellStyle name="Migliaia 17_Allegato A_AIMAG_def" xfId="1040"/>
    <cellStyle name="Migliaia 18" xfId="1041"/>
    <cellStyle name="Migliaia 18 2" xfId="1042"/>
    <cellStyle name="Migliaia 18 2 2" xfId="1043"/>
    <cellStyle name="Migliaia 18 3" xfId="1044"/>
    <cellStyle name="Migliaia 18_Allegato A_AIMAG_def" xfId="1045"/>
    <cellStyle name="Migliaia 19" xfId="1046"/>
    <cellStyle name="Migliaia 19 2" xfId="1047"/>
    <cellStyle name="Migliaia 19 2 2" xfId="1048"/>
    <cellStyle name="Migliaia 19 3" xfId="1049"/>
    <cellStyle name="Migliaia 19_Allegato A_AIMAG_def" xfId="1050"/>
    <cellStyle name="Migliaia 2" xfId="1051"/>
    <cellStyle name="Migliaia 2 2" xfId="1052"/>
    <cellStyle name="Migliaia 2 2 2" xfId="1053"/>
    <cellStyle name="Migliaia 2 2 3" xfId="1054"/>
    <cellStyle name="Migliaia 2 2 3 2" xfId="1055"/>
    <cellStyle name="Migliaia 2 2_Allegato A_AIMAG_def" xfId="1056"/>
    <cellStyle name="Migliaia 2 3" xfId="1057"/>
    <cellStyle name="Migliaia 2 4" xfId="1058"/>
    <cellStyle name="Migliaia 2_Allegato A_AIMAG_def" xfId="1059"/>
    <cellStyle name="Migliaia 20" xfId="1060"/>
    <cellStyle name="Migliaia 20 2" xfId="1061"/>
    <cellStyle name="Migliaia 20 2 2" xfId="1062"/>
    <cellStyle name="Migliaia 20 3" xfId="1063"/>
    <cellStyle name="Migliaia 20_Allegato A_AIMAG_def" xfId="1064"/>
    <cellStyle name="Migliaia 21" xfId="1065"/>
    <cellStyle name="Migliaia 21 2" xfId="1066"/>
    <cellStyle name="Migliaia 21 2 2" xfId="1067"/>
    <cellStyle name="Migliaia 21 3" xfId="1068"/>
    <cellStyle name="Migliaia 21_Allegato A_AIMAG_def" xfId="1069"/>
    <cellStyle name="Migliaia 22" xfId="1070"/>
    <cellStyle name="Migliaia 22 2" xfId="1071"/>
    <cellStyle name="Migliaia 22 2 2" xfId="1072"/>
    <cellStyle name="Migliaia 22 3" xfId="1073"/>
    <cellStyle name="Migliaia 22_Allegato A_AIMAG_def" xfId="1074"/>
    <cellStyle name="Migliaia 23" xfId="1075"/>
    <cellStyle name="Migliaia 23 2" xfId="1076"/>
    <cellStyle name="Migliaia 23 2 2" xfId="1077"/>
    <cellStyle name="Migliaia 23 3" xfId="1078"/>
    <cellStyle name="Migliaia 23_Allegato A_AIMAG_def" xfId="1079"/>
    <cellStyle name="Migliaia 24" xfId="1080"/>
    <cellStyle name="Migliaia 24 2" xfId="1081"/>
    <cellStyle name="Migliaia 24 2 2" xfId="1082"/>
    <cellStyle name="Migliaia 24 3" xfId="1083"/>
    <cellStyle name="Migliaia 24_Allegato A_AIMAG_def" xfId="1084"/>
    <cellStyle name="Migliaia 25" xfId="1085"/>
    <cellStyle name="Migliaia 25 2" xfId="1086"/>
    <cellStyle name="Migliaia 25 2 2" xfId="1087"/>
    <cellStyle name="Migliaia 25 3" xfId="1088"/>
    <cellStyle name="Migliaia 25_Allegato A_AIMAG_def" xfId="1089"/>
    <cellStyle name="Migliaia 26" xfId="1090"/>
    <cellStyle name="Migliaia 26 2" xfId="1091"/>
    <cellStyle name="Migliaia 26 2 2" xfId="1092"/>
    <cellStyle name="Migliaia 26 3" xfId="1093"/>
    <cellStyle name="Migliaia 26_Allegato A_AIMAG_def" xfId="1094"/>
    <cellStyle name="Migliaia 27" xfId="1095"/>
    <cellStyle name="Migliaia 27 2" xfId="1096"/>
    <cellStyle name="Migliaia 27 2 2" xfId="1097"/>
    <cellStyle name="Migliaia 27 3" xfId="1098"/>
    <cellStyle name="Migliaia 27_Allegato A_AIMAG_def" xfId="1099"/>
    <cellStyle name="Migliaia 28" xfId="1100"/>
    <cellStyle name="Migliaia 28 2" xfId="1101"/>
    <cellStyle name="Migliaia 28 2 2" xfId="1102"/>
    <cellStyle name="Migliaia 28 3" xfId="1103"/>
    <cellStyle name="Migliaia 28_Allegato A_AIMAG_def" xfId="1104"/>
    <cellStyle name="Migliaia 29" xfId="1105"/>
    <cellStyle name="Migliaia 29 2" xfId="1106"/>
    <cellStyle name="Migliaia 29 2 2" xfId="1107"/>
    <cellStyle name="Migliaia 29 3" xfId="1108"/>
    <cellStyle name="Migliaia 29_Allegato A_AIMAG_def" xfId="1109"/>
    <cellStyle name="Migliaia 3" xfId="1110"/>
    <cellStyle name="Migliaia 3 2" xfId="1111"/>
    <cellStyle name="Migliaia 3 3" xfId="1112"/>
    <cellStyle name="Migliaia 3 4" xfId="1113"/>
    <cellStyle name="Migliaia 3_Allegato A_AIMAG_def" xfId="1114"/>
    <cellStyle name="Migliaia 30" xfId="1115"/>
    <cellStyle name="Migliaia 30 2" xfId="1116"/>
    <cellStyle name="Migliaia 30 2 2" xfId="1117"/>
    <cellStyle name="Migliaia 30 3" xfId="1118"/>
    <cellStyle name="Migliaia 30_Allegato A_AIMAG_def" xfId="1119"/>
    <cellStyle name="Migliaia 31" xfId="1120"/>
    <cellStyle name="Migliaia 31 2" xfId="1121"/>
    <cellStyle name="Migliaia 31 2 2" xfId="1122"/>
    <cellStyle name="Migliaia 31 3" xfId="1123"/>
    <cellStyle name="Migliaia 31_Allegato A_AIMAG_def" xfId="1124"/>
    <cellStyle name="Migliaia 32" xfId="1125"/>
    <cellStyle name="Migliaia 32 2" xfId="1126"/>
    <cellStyle name="Migliaia 32 2 2" xfId="1127"/>
    <cellStyle name="Migliaia 32 3" xfId="1128"/>
    <cellStyle name="Migliaia 32_Allegato A_AIMAG_def" xfId="1129"/>
    <cellStyle name="Migliaia 33" xfId="1130"/>
    <cellStyle name="Migliaia 33 2" xfId="1131"/>
    <cellStyle name="Migliaia 33 2 2" xfId="1132"/>
    <cellStyle name="Migliaia 33 3" xfId="1133"/>
    <cellStyle name="Migliaia 33_Allegato A_AIMAG_def" xfId="1134"/>
    <cellStyle name="Migliaia 34" xfId="1135"/>
    <cellStyle name="Migliaia 34 2" xfId="1136"/>
    <cellStyle name="Migliaia 34 2 2" xfId="1137"/>
    <cellStyle name="Migliaia 34 3" xfId="1138"/>
    <cellStyle name="Migliaia 34_Allegato A_AIMAG_def" xfId="1139"/>
    <cellStyle name="Migliaia 35" xfId="1140"/>
    <cellStyle name="Migliaia 35 2" xfId="1141"/>
    <cellStyle name="Migliaia 35 2 2" xfId="1142"/>
    <cellStyle name="Migliaia 35 3" xfId="1143"/>
    <cellStyle name="Migliaia 35_Allegato A_AIMAG_def" xfId="1144"/>
    <cellStyle name="Migliaia 36" xfId="1145"/>
    <cellStyle name="Migliaia 36 2" xfId="1146"/>
    <cellStyle name="Migliaia 36 2 2" xfId="1147"/>
    <cellStyle name="Migliaia 36 3" xfId="1148"/>
    <cellStyle name="Migliaia 36_Allegato A_AIMAG_def" xfId="1149"/>
    <cellStyle name="Migliaia 37" xfId="1150"/>
    <cellStyle name="Migliaia 37 2" xfId="1151"/>
    <cellStyle name="Migliaia 37 2 2" xfId="1152"/>
    <cellStyle name="Migliaia 37 3" xfId="1153"/>
    <cellStyle name="Migliaia 37_Allegato A_AIMAG_def" xfId="1154"/>
    <cellStyle name="Migliaia 38" xfId="1155"/>
    <cellStyle name="Migliaia 38 2" xfId="1156"/>
    <cellStyle name="Migliaia 38 2 2" xfId="1157"/>
    <cellStyle name="Migliaia 38 3" xfId="1158"/>
    <cellStyle name="Migliaia 38_Allegato A_AIMAG_def" xfId="1159"/>
    <cellStyle name="Migliaia 39" xfId="1160"/>
    <cellStyle name="Migliaia 39 2" xfId="1161"/>
    <cellStyle name="Migliaia 39 2 2" xfId="1162"/>
    <cellStyle name="Migliaia 39 3" xfId="1163"/>
    <cellStyle name="Migliaia 39_Allegato A_AIMAG_def" xfId="1164"/>
    <cellStyle name="Migliaia 4" xfId="1165"/>
    <cellStyle name="Migliaia 4 2" xfId="1166"/>
    <cellStyle name="Migliaia 4 3" xfId="1167"/>
    <cellStyle name="Migliaia 4 3 2" xfId="1168"/>
    <cellStyle name="Migliaia 4_Allegato A_AIMAG_def" xfId="1169"/>
    <cellStyle name="Migliaia 40" xfId="1170"/>
    <cellStyle name="Migliaia 40 2" xfId="1171"/>
    <cellStyle name="Migliaia 40 2 2" xfId="1172"/>
    <cellStyle name="Migliaia 40 3" xfId="1173"/>
    <cellStyle name="Migliaia 40_Allegato A_AIMAG_def" xfId="1174"/>
    <cellStyle name="Migliaia 41" xfId="1175"/>
    <cellStyle name="Migliaia 41 2" xfId="1176"/>
    <cellStyle name="Migliaia 41 2 2" xfId="1177"/>
    <cellStyle name="Migliaia 41 3" xfId="1178"/>
    <cellStyle name="Migliaia 41_Allegato A_AIMAG_def" xfId="1179"/>
    <cellStyle name="Migliaia 42" xfId="1180"/>
    <cellStyle name="Migliaia 42 2" xfId="1181"/>
    <cellStyle name="Migliaia 42 2 2" xfId="1182"/>
    <cellStyle name="Migliaia 42 3" xfId="1183"/>
    <cellStyle name="Migliaia 42_Allegato A_AIMAG_def" xfId="1184"/>
    <cellStyle name="Migliaia 43" xfId="1185"/>
    <cellStyle name="Migliaia 43 2" xfId="1186"/>
    <cellStyle name="Migliaia 43 2 2" xfId="1187"/>
    <cellStyle name="Migliaia 43 3" xfId="1188"/>
    <cellStyle name="Migliaia 43_Allegato A_AIMAG_def" xfId="1189"/>
    <cellStyle name="Migliaia 44" xfId="1190"/>
    <cellStyle name="Migliaia 44 2" xfId="1191"/>
    <cellStyle name="Migliaia 44 2 2" xfId="1192"/>
    <cellStyle name="Migliaia 44 3" xfId="1193"/>
    <cellStyle name="Migliaia 44_Allegato A_AIMAG_def" xfId="1194"/>
    <cellStyle name="Migliaia 45" xfId="1195"/>
    <cellStyle name="Migliaia 45 2" xfId="1196"/>
    <cellStyle name="Migliaia 45 2 2" xfId="1197"/>
    <cellStyle name="Migliaia 45 3" xfId="1198"/>
    <cellStyle name="Migliaia 45_Allegato A_AIMAG_def" xfId="1199"/>
    <cellStyle name="Migliaia 46" xfId="1200"/>
    <cellStyle name="Migliaia 46 2" xfId="1201"/>
    <cellStyle name="Migliaia 46 2 2" xfId="1202"/>
    <cellStyle name="Migliaia 46 3" xfId="1203"/>
    <cellStyle name="Migliaia 46_Allegato A_AIMAG_def" xfId="1204"/>
    <cellStyle name="Migliaia 47" xfId="1205"/>
    <cellStyle name="Migliaia 47 2" xfId="1206"/>
    <cellStyle name="Migliaia 47 2 2" xfId="1207"/>
    <cellStyle name="Migliaia 47 3" xfId="1208"/>
    <cellStyle name="Migliaia 47_Allegato A_AIMAG_def" xfId="1209"/>
    <cellStyle name="Migliaia 48" xfId="1210"/>
    <cellStyle name="Migliaia 48 2" xfId="1211"/>
    <cellStyle name="Migliaia 48 2 2" xfId="1212"/>
    <cellStyle name="Migliaia 48 3" xfId="1213"/>
    <cellStyle name="Migliaia 48_Allegato A_AIMAG_def" xfId="1214"/>
    <cellStyle name="Migliaia 49" xfId="1215"/>
    <cellStyle name="Migliaia 49 2" xfId="1216"/>
    <cellStyle name="Migliaia 49 2 2" xfId="1217"/>
    <cellStyle name="Migliaia 49 3" xfId="1218"/>
    <cellStyle name="Migliaia 49_Allegato A_AIMAG_def" xfId="1219"/>
    <cellStyle name="Migliaia 5" xfId="1220"/>
    <cellStyle name="Migliaia 5 2" xfId="1221"/>
    <cellStyle name="Migliaia 5 3" xfId="1222"/>
    <cellStyle name="Migliaia 5 3 2" xfId="1223"/>
    <cellStyle name="Migliaia 5_Allegato A_AIMAG_def" xfId="1224"/>
    <cellStyle name="Migliaia 50" xfId="1225"/>
    <cellStyle name="Migliaia 50 2" xfId="1226"/>
    <cellStyle name="Migliaia 50 2 2" xfId="1227"/>
    <cellStyle name="Migliaia 50 3" xfId="1228"/>
    <cellStyle name="Migliaia 50_Allegato A_AIMAG_def" xfId="1229"/>
    <cellStyle name="Migliaia 51" xfId="1230"/>
    <cellStyle name="Migliaia 51 2" xfId="1231"/>
    <cellStyle name="Migliaia 51 2 2" xfId="1232"/>
    <cellStyle name="Migliaia 51 3" xfId="1233"/>
    <cellStyle name="Migliaia 51_Allegato A_AIMAG_def" xfId="1234"/>
    <cellStyle name="Migliaia 52" xfId="1235"/>
    <cellStyle name="Migliaia 52 2" xfId="1236"/>
    <cellStyle name="Migliaia 52 2 2" xfId="1237"/>
    <cellStyle name="Migliaia 52 3" xfId="1238"/>
    <cellStyle name="Migliaia 52_Allegato A_AIMAG_def" xfId="1239"/>
    <cellStyle name="Migliaia 53" xfId="1240"/>
    <cellStyle name="Migliaia 53 2" xfId="1241"/>
    <cellStyle name="Migliaia 53 2 2" xfId="1242"/>
    <cellStyle name="Migliaia 53 3" xfId="1243"/>
    <cellStyle name="Migliaia 53_Allegato A_AIMAG_def" xfId="1244"/>
    <cellStyle name="Migliaia 54" xfId="1245"/>
    <cellStyle name="Migliaia 54 2" xfId="1246"/>
    <cellStyle name="Migliaia 54 2 2" xfId="1247"/>
    <cellStyle name="Migliaia 54 3" xfId="1248"/>
    <cellStyle name="Migliaia 54_Allegato A_AIMAG_def" xfId="1249"/>
    <cellStyle name="Migliaia 55" xfId="1250"/>
    <cellStyle name="Migliaia 55 2" xfId="1251"/>
    <cellStyle name="Migliaia 55 2 2" xfId="1252"/>
    <cellStyle name="Migliaia 55 3" xfId="1253"/>
    <cellStyle name="Migliaia 55_Allegato A_AIMAG_def" xfId="1254"/>
    <cellStyle name="Migliaia 56" xfId="1255"/>
    <cellStyle name="Migliaia 56 2" xfId="1256"/>
    <cellStyle name="Migliaia 56 2 2" xfId="1257"/>
    <cellStyle name="Migliaia 56 3" xfId="1258"/>
    <cellStyle name="Migliaia 56_Allegato A_AIMAG_def" xfId="1259"/>
    <cellStyle name="Migliaia 57" xfId="1260"/>
    <cellStyle name="Migliaia 57 2" xfId="1261"/>
    <cellStyle name="Migliaia 57 2 2" xfId="1262"/>
    <cellStyle name="Migliaia 57 3" xfId="1263"/>
    <cellStyle name="Migliaia 57_Allegato A_AIMAG_def" xfId="1264"/>
    <cellStyle name="Migliaia 58" xfId="1265"/>
    <cellStyle name="Migliaia 58 2" xfId="1266"/>
    <cellStyle name="Migliaia 58 2 2" xfId="1267"/>
    <cellStyle name="Migliaia 58 3" xfId="1268"/>
    <cellStyle name="Migliaia 58_Allegato A_AIMAG_def" xfId="1269"/>
    <cellStyle name="Migliaia 59" xfId="1270"/>
    <cellStyle name="Migliaia 59 2" xfId="1271"/>
    <cellStyle name="Migliaia 59 2 2" xfId="1272"/>
    <cellStyle name="Migliaia 59 3" xfId="1273"/>
    <cellStyle name="Migliaia 59_Allegato A_AIMAG_def" xfId="1274"/>
    <cellStyle name="Migliaia 6" xfId="1275"/>
    <cellStyle name="Migliaia 6 2" xfId="1276"/>
    <cellStyle name="Migliaia 6 3" xfId="1277"/>
    <cellStyle name="Migliaia 6 3 2" xfId="1278"/>
    <cellStyle name="Migliaia 6_Allegato A_AIMAG_def" xfId="1279"/>
    <cellStyle name="Migliaia 60" xfId="1280"/>
    <cellStyle name="Migliaia 60 2" xfId="1281"/>
    <cellStyle name="Migliaia 60 2 2" xfId="1282"/>
    <cellStyle name="Migliaia 60 3" xfId="1283"/>
    <cellStyle name="Migliaia 60_Allegato A_AIMAG_def" xfId="1284"/>
    <cellStyle name="Migliaia 61" xfId="1285"/>
    <cellStyle name="Migliaia 61 2" xfId="1286"/>
    <cellStyle name="Migliaia 61 2 2" xfId="1287"/>
    <cellStyle name="Migliaia 61 3" xfId="1288"/>
    <cellStyle name="Migliaia 61_Allegato A_AIMAG_def" xfId="1289"/>
    <cellStyle name="Migliaia 62" xfId="1290"/>
    <cellStyle name="Migliaia 62 2" xfId="1291"/>
    <cellStyle name="Migliaia 62 2 2" xfId="1292"/>
    <cellStyle name="Migliaia 62 3" xfId="1293"/>
    <cellStyle name="Migliaia 62_Allegato A_AIMAG_def" xfId="1294"/>
    <cellStyle name="Migliaia 63" xfId="1295"/>
    <cellStyle name="Migliaia 63 2" xfId="1296"/>
    <cellStyle name="Migliaia 63 2 2" xfId="1297"/>
    <cellStyle name="Migliaia 63 3" xfId="1298"/>
    <cellStyle name="Migliaia 63_Allegato A_AIMAG_def" xfId="1299"/>
    <cellStyle name="Migliaia 64" xfId="1300"/>
    <cellStyle name="Migliaia 64 2" xfId="1301"/>
    <cellStyle name="Migliaia 64 2 2" xfId="1302"/>
    <cellStyle name="Migliaia 64 3" xfId="1303"/>
    <cellStyle name="Migliaia 64_Allegato A_AIMAG_def" xfId="1304"/>
    <cellStyle name="Migliaia 65" xfId="1305"/>
    <cellStyle name="Migliaia 65 2" xfId="1306"/>
    <cellStyle name="Migliaia 65 2 2" xfId="1307"/>
    <cellStyle name="Migliaia 65 3" xfId="1308"/>
    <cellStyle name="Migliaia 65_Allegato A_AIMAG_def" xfId="1309"/>
    <cellStyle name="Migliaia 66" xfId="1310"/>
    <cellStyle name="Migliaia 66 2" xfId="1311"/>
    <cellStyle name="Migliaia 66 2 2" xfId="1312"/>
    <cellStyle name="Migliaia 66 3" xfId="1313"/>
    <cellStyle name="Migliaia 66_Allegato A_AIMAG_def" xfId="1314"/>
    <cellStyle name="Migliaia 67" xfId="1315"/>
    <cellStyle name="Migliaia 67 2" xfId="1316"/>
    <cellStyle name="Migliaia 67 2 2" xfId="1317"/>
    <cellStyle name="Migliaia 67 3" xfId="1318"/>
    <cellStyle name="Migliaia 67_Allegato A_AIMAG_def" xfId="1319"/>
    <cellStyle name="Migliaia 68" xfId="1320"/>
    <cellStyle name="Migliaia 68 2" xfId="1321"/>
    <cellStyle name="Migliaia 68 2 2" xfId="1322"/>
    <cellStyle name="Migliaia 68 3" xfId="1323"/>
    <cellStyle name="Migliaia 68_Allegato A_AIMAG_def" xfId="1324"/>
    <cellStyle name="Migliaia 69" xfId="1325"/>
    <cellStyle name="Migliaia 69 2" xfId="1326"/>
    <cellStyle name="Migliaia 69 2 2" xfId="1327"/>
    <cellStyle name="Migliaia 69 3" xfId="1328"/>
    <cellStyle name="Migliaia 69_Allegato A_AIMAG_def" xfId="1329"/>
    <cellStyle name="Migliaia 7" xfId="1330"/>
    <cellStyle name="Migliaia 7 2" xfId="1331"/>
    <cellStyle name="Migliaia 7 3" xfId="1332"/>
    <cellStyle name="Migliaia 7 3 2" xfId="1333"/>
    <cellStyle name="Migliaia 7_Allegato A_AIMAG_def" xfId="1334"/>
    <cellStyle name="Migliaia 70" xfId="1335"/>
    <cellStyle name="Migliaia 70 2" xfId="1336"/>
    <cellStyle name="Migliaia 70 2 2" xfId="1337"/>
    <cellStyle name="Migliaia 70 3" xfId="1338"/>
    <cellStyle name="Migliaia 70_Allegato A_AIMAG_def" xfId="1339"/>
    <cellStyle name="Migliaia 71" xfId="1340"/>
    <cellStyle name="Migliaia 71 2" xfId="1341"/>
    <cellStyle name="Migliaia 71 2 2" xfId="1342"/>
    <cellStyle name="Migliaia 71 3" xfId="1343"/>
    <cellStyle name="Migliaia 71_Allegato A_AIMAG_def" xfId="1344"/>
    <cellStyle name="Migliaia 72" xfId="1345"/>
    <cellStyle name="Migliaia 72 2" xfId="1346"/>
    <cellStyle name="Migliaia 72 2 2" xfId="1347"/>
    <cellStyle name="Migliaia 72 3" xfId="1348"/>
    <cellStyle name="Migliaia 72_Allegato A_AIMAG_def" xfId="1349"/>
    <cellStyle name="Migliaia 73" xfId="1350"/>
    <cellStyle name="Migliaia 73 2" xfId="1351"/>
    <cellStyle name="Migliaia 73 2 2" xfId="1352"/>
    <cellStyle name="Migliaia 73 3" xfId="1353"/>
    <cellStyle name="Migliaia 73_Allegato A_AIMAG_def" xfId="1354"/>
    <cellStyle name="Migliaia 74" xfId="1355"/>
    <cellStyle name="Migliaia 74 2" xfId="1356"/>
    <cellStyle name="Migliaia 74 2 2" xfId="1357"/>
    <cellStyle name="Migliaia 74 3" xfId="1358"/>
    <cellStyle name="Migliaia 74_Allegato A_AIMAG_def" xfId="1359"/>
    <cellStyle name="Migliaia 75" xfId="1360"/>
    <cellStyle name="Migliaia 75 2" xfId="1361"/>
    <cellStyle name="Migliaia 75 2 2" xfId="1362"/>
    <cellStyle name="Migliaia 75 3" xfId="1363"/>
    <cellStyle name="Migliaia 75_Allegato A_AIMAG_def" xfId="1364"/>
    <cellStyle name="Migliaia 76" xfId="1365"/>
    <cellStyle name="Migliaia 76 2" xfId="1366"/>
    <cellStyle name="Migliaia 76 2 2" xfId="1367"/>
    <cellStyle name="Migliaia 76 3" xfId="1368"/>
    <cellStyle name="Migliaia 76_Allegato A_AIMAG_def" xfId="1369"/>
    <cellStyle name="Migliaia 77" xfId="1370"/>
    <cellStyle name="Migliaia 77 2" xfId="1371"/>
    <cellStyle name="Migliaia 77 2 2" xfId="1372"/>
    <cellStyle name="Migliaia 77 3" xfId="1373"/>
    <cellStyle name="Migliaia 77_Allegato A_AIMAG_def" xfId="1374"/>
    <cellStyle name="Migliaia 78" xfId="1375"/>
    <cellStyle name="Migliaia 78 2" xfId="1376"/>
    <cellStyle name="Migliaia 78 2 2" xfId="1377"/>
    <cellStyle name="Migliaia 78 3" xfId="1378"/>
    <cellStyle name="Migliaia 78_Allegato A_AIMAG_def" xfId="1379"/>
    <cellStyle name="Migliaia 79" xfId="1380"/>
    <cellStyle name="Migliaia 79 2" xfId="1381"/>
    <cellStyle name="Migliaia 79 2 2" xfId="1382"/>
    <cellStyle name="Migliaia 79 3" xfId="1383"/>
    <cellStyle name="Migliaia 79_Allegato A_AIMAG_def" xfId="1384"/>
    <cellStyle name="Migliaia 8" xfId="1385"/>
    <cellStyle name="Migliaia 8 2" xfId="1386"/>
    <cellStyle name="Migliaia 8 2 2" xfId="1387"/>
    <cellStyle name="Migliaia 8 3" xfId="1388"/>
    <cellStyle name="Migliaia 8_Allegato A_AIMAG_def" xfId="1389"/>
    <cellStyle name="Migliaia 80" xfId="1390"/>
    <cellStyle name="Migliaia 80 2" xfId="1391"/>
    <cellStyle name="Migliaia 80 2 2" xfId="1392"/>
    <cellStyle name="Migliaia 80 3" xfId="1393"/>
    <cellStyle name="Migliaia 80_Allegato A_AIMAG_def" xfId="1394"/>
    <cellStyle name="Migliaia 81" xfId="1395"/>
    <cellStyle name="Migliaia 81 2" xfId="1396"/>
    <cellStyle name="Migliaia 81 3" xfId="1397"/>
    <cellStyle name="Migliaia 81_Allegato A_AIMAG_def" xfId="1398"/>
    <cellStyle name="Migliaia 82" xfId="1399"/>
    <cellStyle name="Migliaia 82 2" xfId="1400"/>
    <cellStyle name="Migliaia 83" xfId="1401"/>
    <cellStyle name="Migliaia 83 2" xfId="1402"/>
    <cellStyle name="Migliaia 84" xfId="1403"/>
    <cellStyle name="Migliaia 84 2" xfId="1404"/>
    <cellStyle name="Migliaia 85" xfId="1405"/>
    <cellStyle name="Migliaia 85 2" xfId="1406"/>
    <cellStyle name="Migliaia 86" xfId="1407"/>
    <cellStyle name="Migliaia 86 2" xfId="1408"/>
    <cellStyle name="Migliaia 87" xfId="1409"/>
    <cellStyle name="Migliaia 87 2" xfId="1410"/>
    <cellStyle name="Migliaia 88" xfId="1411"/>
    <cellStyle name="Migliaia 88 2" xfId="1412"/>
    <cellStyle name="Migliaia 89" xfId="1413"/>
    <cellStyle name="Migliaia 9" xfId="1414"/>
    <cellStyle name="Migliaia 9 2" xfId="1415"/>
    <cellStyle name="Migliaia 9 2 2" xfId="1416"/>
    <cellStyle name="Migliaia 9 3" xfId="1417"/>
    <cellStyle name="Migliaia 9_Allegato A_AIMAG_def" xfId="1418"/>
    <cellStyle name="Migliaia 90" xfId="1419"/>
    <cellStyle name="Migliaia 91" xfId="1420"/>
    <cellStyle name="Migliaia 92" xfId="1421"/>
    <cellStyle name="Migliaia 93" xfId="1422"/>
    <cellStyle name="Name" xfId="1423"/>
    <cellStyle name="Name 2" xfId="1424"/>
    <cellStyle name="Name 2 2" xfId="1425"/>
    <cellStyle name="Name 2 3" xfId="1426"/>
    <cellStyle name="Name 2_Allegato A_AIMAG_def" xfId="1427"/>
    <cellStyle name="Name 3" xfId="1428"/>
    <cellStyle name="Name 3 2" xfId="1429"/>
    <cellStyle name="Name 3 3" xfId="1430"/>
    <cellStyle name="Name 3_Allegato A_AIMAG_def" xfId="1431"/>
    <cellStyle name="Name 4" xfId="1432"/>
    <cellStyle name="Name 5" xfId="1433"/>
    <cellStyle name="Name_Allegato A_AIMAG_def" xfId="1434"/>
    <cellStyle name="Neutral" xfId="1435"/>
    <cellStyle name="Neutral 2" xfId="1436"/>
    <cellStyle name="Neutral 2 2" xfId="1437"/>
    <cellStyle name="Neutral 2 3" xfId="1438"/>
    <cellStyle name="Neutral 2_Allegato A_AIMAG_def" xfId="1439"/>
    <cellStyle name="Neutral 3" xfId="1440"/>
    <cellStyle name="Neutral 3 2" xfId="1441"/>
    <cellStyle name="Neutral 3 3" xfId="1442"/>
    <cellStyle name="Neutral 3_Allegato A_AIMAG_def" xfId="1443"/>
    <cellStyle name="Neutral 4" xfId="1444"/>
    <cellStyle name="Neutral 5" xfId="1445"/>
    <cellStyle name="Neutral_Allegato A_AIMAG_def" xfId="1446"/>
    <cellStyle name="Neutrale" xfId="1447"/>
    <cellStyle name="New Times Roman" xfId="1448"/>
    <cellStyle name="New Times Roman 2" xfId="1449"/>
    <cellStyle name="New Times Roman 3" xfId="1450"/>
    <cellStyle name="New Times Roman_Allegato A_AIMAG_def" xfId="1451"/>
    <cellStyle name="Non_definito" xfId="1452"/>
    <cellStyle name="Normal - Stile2" xfId="1453"/>
    <cellStyle name="Normal - Stile2 2" xfId="1454"/>
    <cellStyle name="Normal - Stile2 2 2" xfId="1455"/>
    <cellStyle name="Normal - Stile2 2 3" xfId="1456"/>
    <cellStyle name="Normal - Stile2 2_Allegato A_AIMAG_def" xfId="1457"/>
    <cellStyle name="Normal - Stile2 3" xfId="1458"/>
    <cellStyle name="Normal - Stile2 3 2" xfId="1459"/>
    <cellStyle name="Normal - Stile2 3 3" xfId="1460"/>
    <cellStyle name="Normal - Stile2 3_Allegato A_AIMAG_def" xfId="1461"/>
    <cellStyle name="Normal - Stile2 4" xfId="1462"/>
    <cellStyle name="Normal - Stile2 5" xfId="1463"/>
    <cellStyle name="Normal - Stile2_Allegato A_AIMAG_def" xfId="1464"/>
    <cellStyle name="Normal - Stile3" xfId="1465"/>
    <cellStyle name="Normal - Stile3 2" xfId="1466"/>
    <cellStyle name="Normal - Stile3 2 2" xfId="1467"/>
    <cellStyle name="Normal - Stile3 2 3" xfId="1468"/>
    <cellStyle name="Normal - Stile3 2_Allegato A_AIMAG_def" xfId="1469"/>
    <cellStyle name="Normal - Stile3 3" xfId="1470"/>
    <cellStyle name="Normal - Stile3 3 2" xfId="1471"/>
    <cellStyle name="Normal - Stile3 3 3" xfId="1472"/>
    <cellStyle name="Normal - Stile3 3_Allegato A_AIMAG_def" xfId="1473"/>
    <cellStyle name="Normal - Stile3 4" xfId="1474"/>
    <cellStyle name="Normal - Stile3 5" xfId="1475"/>
    <cellStyle name="Normal - Stile3_Allegato A_AIMAG_def" xfId="1476"/>
    <cellStyle name="Normal - Stile4" xfId="1477"/>
    <cellStyle name="Normal - Stile4 2" xfId="1478"/>
    <cellStyle name="Normal - Stile4 2 2" xfId="1479"/>
    <cellStyle name="Normal - Stile4 2 3" xfId="1480"/>
    <cellStyle name="Normal - Stile4 2_Allegato A_AIMAG_def" xfId="1481"/>
    <cellStyle name="Normal - Stile4 3" xfId="1482"/>
    <cellStyle name="Normal - Stile4 3 2" xfId="1483"/>
    <cellStyle name="Normal - Stile4 3 3" xfId="1484"/>
    <cellStyle name="Normal - Stile4 3_Allegato A_AIMAG_def" xfId="1485"/>
    <cellStyle name="Normal - Stile4 4" xfId="1486"/>
    <cellStyle name="Normal - Stile4 5" xfId="1487"/>
    <cellStyle name="Normal - Stile4_Allegato A_AIMAG_def" xfId="1488"/>
    <cellStyle name="Normal - Stile5" xfId="1489"/>
    <cellStyle name="Normal - Stile5 2" xfId="1490"/>
    <cellStyle name="Normal - Stile5 2 2" xfId="1491"/>
    <cellStyle name="Normal - Stile5 2 3" xfId="1492"/>
    <cellStyle name="Normal - Stile5 2_Allegato A_AIMAG_def" xfId="1493"/>
    <cellStyle name="Normal - Stile5 3" xfId="1494"/>
    <cellStyle name="Normal - Stile5 3 2" xfId="1495"/>
    <cellStyle name="Normal - Stile5 3 3" xfId="1496"/>
    <cellStyle name="Normal - Stile5 3_Allegato A_AIMAG_def" xfId="1497"/>
    <cellStyle name="Normal - Stile5 4" xfId="1498"/>
    <cellStyle name="Normal - Stile5 5" xfId="1499"/>
    <cellStyle name="Normal - Stile5_Allegato A_AIMAG_def" xfId="1500"/>
    <cellStyle name="Normal_321st" xfId="1501"/>
    <cellStyle name="Normale 10" xfId="1502"/>
    <cellStyle name="Normale 10 2" xfId="1503"/>
    <cellStyle name="Normale 10 3" xfId="1504"/>
    <cellStyle name="Normale 10_Allegato A_AIMAG_def" xfId="1505"/>
    <cellStyle name="Normale 11" xfId="1506"/>
    <cellStyle name="Normale 11 2" xfId="1507"/>
    <cellStyle name="Normale 11 3" xfId="1508"/>
    <cellStyle name="Normale 11_Allegato A_AIMAG_def" xfId="1509"/>
    <cellStyle name="Normale 12" xfId="1510"/>
    <cellStyle name="Normale 12 2" xfId="1511"/>
    <cellStyle name="Normale 12 3" xfId="1512"/>
    <cellStyle name="Normale 12_Allegato A_AIMAG_def" xfId="1513"/>
    <cellStyle name="Normale 13" xfId="1514"/>
    <cellStyle name="Normale 13 2" xfId="1515"/>
    <cellStyle name="Normale 13 3" xfId="1516"/>
    <cellStyle name="Normale 13_Allegato A_AIMAG_def" xfId="1517"/>
    <cellStyle name="Normale 14" xfId="1518"/>
    <cellStyle name="Normale 14 2" xfId="1519"/>
    <cellStyle name="Normale 14 3" xfId="1520"/>
    <cellStyle name="Normale 14 4" xfId="1521"/>
    <cellStyle name="Normale 14 5" xfId="1522"/>
    <cellStyle name="Normale 14_Allegato A_AIMAG_def" xfId="1523"/>
    <cellStyle name="Normale 15" xfId="1524"/>
    <cellStyle name="Normale 15 2" xfId="1525"/>
    <cellStyle name="Normale 15_Allegato A_AIMAG_def" xfId="1526"/>
    <cellStyle name="Normale 16" xfId="1527"/>
    <cellStyle name="Normale 17" xfId="1528"/>
    <cellStyle name="Normale 18" xfId="1529"/>
    <cellStyle name="Normale 19" xfId="1530"/>
    <cellStyle name="Normale 2" xfId="1531"/>
    <cellStyle name="Normale 2 2" xfId="1532"/>
    <cellStyle name="Normale 2 2 2" xfId="1533"/>
    <cellStyle name="Normale 2 2 2 2" xfId="1534"/>
    <cellStyle name="Normale 2 2 2 3" xfId="1535"/>
    <cellStyle name="Normale 2 2 2_Allegato A_AIMAG_def" xfId="1536"/>
    <cellStyle name="Normale 2 2 3" xfId="1537"/>
    <cellStyle name="Normale 2 2 3 2" xfId="1538"/>
    <cellStyle name="Normale 2 2 3 3" xfId="1539"/>
    <cellStyle name="Normale 2 2 3_Allegato A_AIMAG_def" xfId="1540"/>
    <cellStyle name="Normale 2 2 4" xfId="1541"/>
    <cellStyle name="Normale 2 2 5" xfId="1542"/>
    <cellStyle name="Normale 2 2_Allegato A_AIMAG_def" xfId="1543"/>
    <cellStyle name="Normale 2 3" xfId="1544"/>
    <cellStyle name="Normale 2 3 2" xfId="1545"/>
    <cellStyle name="Normale 2 3 3" xfId="1546"/>
    <cellStyle name="Normale 2 3_Allegato A_AIMAG_def" xfId="1547"/>
    <cellStyle name="Normale 2 4" xfId="1548"/>
    <cellStyle name="Normale 2 4 2" xfId="1549"/>
    <cellStyle name="Normale 2 4 3" xfId="1550"/>
    <cellStyle name="Normale 2 4_Allegato A_AIMAG_def" xfId="1551"/>
    <cellStyle name="Normale 2 5" xfId="1552"/>
    <cellStyle name="Normale 2 5 2" xfId="1553"/>
    <cellStyle name="Normale 2 5 3" xfId="1554"/>
    <cellStyle name="Normale 2 5_Allegato A_AIMAG_def" xfId="1555"/>
    <cellStyle name="Normale 2 6" xfId="1556"/>
    <cellStyle name="Normale 2 6 2" xfId="1557"/>
    <cellStyle name="Normale 2 6 3" xfId="1558"/>
    <cellStyle name="Normale 2 6_Allegato A_AIMAG_def" xfId="1559"/>
    <cellStyle name="Normale 2 7" xfId="1560"/>
    <cellStyle name="Normale 2 8" xfId="1561"/>
    <cellStyle name="Normale 2 9" xfId="1562"/>
    <cellStyle name="Normale 2_Allegato A_AIMAG_def" xfId="1563"/>
    <cellStyle name="Normale 2_DELIBERA 19.12investimenti_approvata" xfId="1564"/>
    <cellStyle name="Normale 20" xfId="1565"/>
    <cellStyle name="Normale 21" xfId="1566"/>
    <cellStyle name="Normale 22" xfId="1567"/>
    <cellStyle name="Normale 23" xfId="1568"/>
    <cellStyle name="Normale 24" xfId="1569"/>
    <cellStyle name="Normale 25" xfId="1570"/>
    <cellStyle name="Normale 26" xfId="1571"/>
    <cellStyle name="Normale 27" xfId="1572"/>
    <cellStyle name="Normale 28" xfId="1573"/>
    <cellStyle name="Normale 29" xfId="1574"/>
    <cellStyle name="Normale 3" xfId="1575"/>
    <cellStyle name="Normale 3 2" xfId="1576"/>
    <cellStyle name="Normale 3 2 2" xfId="1577"/>
    <cellStyle name="Normale 3 2 2 2" xfId="1578"/>
    <cellStyle name="Normale 3 2 2 3" xfId="1579"/>
    <cellStyle name="Normale 3 2 2_Allegato A_AIMAG_def" xfId="1580"/>
    <cellStyle name="Normale 3 2 3" xfId="1581"/>
    <cellStyle name="Normale 3 2 3 2" xfId="1582"/>
    <cellStyle name="Normale 3 2 3 3" xfId="1583"/>
    <cellStyle name="Normale 3 2 3_Allegato A_AIMAG_def" xfId="1584"/>
    <cellStyle name="Normale 3 2 4" xfId="1585"/>
    <cellStyle name="Normale 3 2 5" xfId="1586"/>
    <cellStyle name="Normale 3 2_Allegato A_AIMAG_def" xfId="1587"/>
    <cellStyle name="Normale 3 3" xfId="1588"/>
    <cellStyle name="Normale 3 3 2" xfId="1589"/>
    <cellStyle name="Normale 3 3 3" xfId="1590"/>
    <cellStyle name="Normale 3 3_Allegato A_AIMAG_def" xfId="1591"/>
    <cellStyle name="Normale 3 4" xfId="1592"/>
    <cellStyle name="Normale 3 4 2" xfId="1593"/>
    <cellStyle name="Normale 3 4 3" xfId="1594"/>
    <cellStyle name="Normale 3 4_Allegato A_AIMAG_def" xfId="1595"/>
    <cellStyle name="Normale 3 5" xfId="1596"/>
    <cellStyle name="Normale 3 6" xfId="1597"/>
    <cellStyle name="Normale 3 7" xfId="1598"/>
    <cellStyle name="Normale 3_Allegato A_AIMAG_def" xfId="1599"/>
    <cellStyle name="Normale 30" xfId="1600"/>
    <cellStyle name="Normale 31" xfId="1601"/>
    <cellStyle name="Normale 32" xfId="1602"/>
    <cellStyle name="Normale 33" xfId="1603"/>
    <cellStyle name="Normale 34" xfId="1604"/>
    <cellStyle name="Normale 35" xfId="1605"/>
    <cellStyle name="Normale 36" xfId="1606"/>
    <cellStyle name="Normale 37" xfId="1607"/>
    <cellStyle name="Normale 38" xfId="1608"/>
    <cellStyle name="Normale 39" xfId="1609"/>
    <cellStyle name="Normale 4" xfId="1610"/>
    <cellStyle name="Normale 4 2" xfId="1611"/>
    <cellStyle name="Normale 4 2 2" xfId="1612"/>
    <cellStyle name="Normale 4 2 3" xfId="1613"/>
    <cellStyle name="Normale 4 2_Allegato A_AIMAG_def" xfId="1614"/>
    <cellStyle name="Normale 4 3" xfId="1615"/>
    <cellStyle name="Normale 4 3 2" xfId="1616"/>
    <cellStyle name="Normale 4 3 3" xfId="1617"/>
    <cellStyle name="Normale 4 3_Allegato A_AIMAG_def" xfId="1618"/>
    <cellStyle name="Normale 4 4" xfId="1619"/>
    <cellStyle name="Normale 4 5" xfId="1620"/>
    <cellStyle name="Normale 4_Allegato A_AIMAG_def" xfId="1621"/>
    <cellStyle name="Normale 40" xfId="1622"/>
    <cellStyle name="Normale 41" xfId="1623"/>
    <cellStyle name="Normale 42" xfId="1624"/>
    <cellStyle name="Normale 43" xfId="1625"/>
    <cellStyle name="Normale 44" xfId="1626"/>
    <cellStyle name="Normale 45" xfId="1627"/>
    <cellStyle name="Normale 46" xfId="1628"/>
    <cellStyle name="Normale 47" xfId="1629"/>
    <cellStyle name="Normale 48" xfId="1630"/>
    <cellStyle name="Normale 49" xfId="1631"/>
    <cellStyle name="Normale 5" xfId="1632"/>
    <cellStyle name="Normale 5 2" xfId="1633"/>
    <cellStyle name="Normale 5 2 2" xfId="1634"/>
    <cellStyle name="Normale 5 2 3" xfId="1635"/>
    <cellStyle name="Normale 5 2_Allegato A_AIMAG_def" xfId="1636"/>
    <cellStyle name="Normale 5 3" xfId="1637"/>
    <cellStyle name="Normale 5 4" xfId="1638"/>
    <cellStyle name="Normale 5_Allegato A_AIMAG_def" xfId="1639"/>
    <cellStyle name="Normale 50" xfId="1640"/>
    <cellStyle name="Normale 51" xfId="1641"/>
    <cellStyle name="Normale 52" xfId="1642"/>
    <cellStyle name="Normale 53" xfId="1643"/>
    <cellStyle name="Normale 54" xfId="1644"/>
    <cellStyle name="Normale 55" xfId="1645"/>
    <cellStyle name="Normale 56" xfId="1646"/>
    <cellStyle name="Normale 57" xfId="1647"/>
    <cellStyle name="Normale 58" xfId="1648"/>
    <cellStyle name="Normale 59" xfId="1649"/>
    <cellStyle name="Normale 6" xfId="1650"/>
    <cellStyle name="Normale 6 2" xfId="1651"/>
    <cellStyle name="Normale 6 2 2" xfId="1652"/>
    <cellStyle name="Normale 6 2 3" xfId="1653"/>
    <cellStyle name="Normale 6 2_Allegato A_AIMAG_def" xfId="1654"/>
    <cellStyle name="Normale 6 3" xfId="1655"/>
    <cellStyle name="Normale 6 4" xfId="1656"/>
    <cellStyle name="Normale 6_Allegato A_AIMAG_def" xfId="1657"/>
    <cellStyle name="Normale 60" xfId="1658"/>
    <cellStyle name="Normale 61" xfId="1659"/>
    <cellStyle name="Normale 61 2" xfId="1660"/>
    <cellStyle name="Normale 62" xfId="1661"/>
    <cellStyle name="Normale 67" xfId="1662"/>
    <cellStyle name="Normale 69" xfId="1663"/>
    <cellStyle name="Normale 7" xfId="1664"/>
    <cellStyle name="Normale 7 2" xfId="1665"/>
    <cellStyle name="Normale 7 3" xfId="1666"/>
    <cellStyle name="Normale 7_Allegato A_AIMAG_def" xfId="1667"/>
    <cellStyle name="Normale 8" xfId="1668"/>
    <cellStyle name="Normale 8 2" xfId="1669"/>
    <cellStyle name="Normale 8 3" xfId="1670"/>
    <cellStyle name="Normale 8_Allegato A_AIMAG_def" xfId="1671"/>
    <cellStyle name="Normale 9" xfId="1672"/>
    <cellStyle name="Normale 9 2" xfId="1673"/>
    <cellStyle name="Normale 9 3" xfId="1674"/>
    <cellStyle name="Normale 9 4" xfId="1675"/>
    <cellStyle name="Normale 9_Allegato A_AIMAG_def" xfId="1676"/>
    <cellStyle name="Nota" xfId="1677"/>
    <cellStyle name="Note" xfId="1678"/>
    <cellStyle name="Note 2" xfId="1679"/>
    <cellStyle name="Note 2 2" xfId="1680"/>
    <cellStyle name="Note 2 3" xfId="1681"/>
    <cellStyle name="Note 2_Allegato A_AIMAG_def" xfId="1682"/>
    <cellStyle name="Note 3" xfId="1683"/>
    <cellStyle name="Note 3 2" xfId="1684"/>
    <cellStyle name="Note 3 3" xfId="1685"/>
    <cellStyle name="Note 3_Allegato A_AIMAG_def" xfId="1686"/>
    <cellStyle name="Note 4" xfId="1687"/>
    <cellStyle name="Note 5" xfId="1688"/>
    <cellStyle name="Note_Allegato A_AIMAG_def" xfId="1689"/>
    <cellStyle name="Number" xfId="1690"/>
    <cellStyle name="Output" xfId="1691"/>
    <cellStyle name="Output 2" xfId="1692"/>
    <cellStyle name="Output 2 2" xfId="1693"/>
    <cellStyle name="Output 2 3" xfId="1694"/>
    <cellStyle name="Output 2_Allegato A_AIMAG_def" xfId="1695"/>
    <cellStyle name="Percen - Stile6" xfId="1696"/>
    <cellStyle name="Percen - Stile6 2" xfId="1697"/>
    <cellStyle name="Percen - Stile6 2 2" xfId="1698"/>
    <cellStyle name="Percen - Stile6 2 3" xfId="1699"/>
    <cellStyle name="Percen - Stile6 2_Allegato A_AIMAG_def" xfId="1700"/>
    <cellStyle name="Percen - Stile6 3" xfId="1701"/>
    <cellStyle name="Percen - Stile6 3 2" xfId="1702"/>
    <cellStyle name="Percen - Stile6 3 3" xfId="1703"/>
    <cellStyle name="Percen - Stile6 3_Allegato A_AIMAG_def" xfId="1704"/>
    <cellStyle name="Percen - Stile6 4" xfId="1705"/>
    <cellStyle name="Percen - Stile6 5" xfId="1706"/>
    <cellStyle name="Percen - Stile6_Allegato A_AIMAG_def" xfId="1707"/>
    <cellStyle name="Percen - Stile7" xfId="1708"/>
    <cellStyle name="Percen - Stile7 2" xfId="1709"/>
    <cellStyle name="Percen - Stile7 2 2" xfId="1710"/>
    <cellStyle name="Percen - Stile7 2 3" xfId="1711"/>
    <cellStyle name="Percen - Stile7 2_Allegato A_AIMAG_def" xfId="1712"/>
    <cellStyle name="Percen - Stile7 3" xfId="1713"/>
    <cellStyle name="Percen - Stile7 3 2" xfId="1714"/>
    <cellStyle name="Percen - Stile7 3 3" xfId="1715"/>
    <cellStyle name="Percen - Stile7 3_Allegato A_AIMAG_def" xfId="1716"/>
    <cellStyle name="Percen - Stile7 4" xfId="1717"/>
    <cellStyle name="Percen - Stile7 5" xfId="1718"/>
    <cellStyle name="Percen - Stile7_Allegato A_AIMAG_def" xfId="1719"/>
    <cellStyle name="Percen - Stile8" xfId="1720"/>
    <cellStyle name="Percen - Stile8 2" xfId="1721"/>
    <cellStyle name="Percen - Stile8 2 2" xfId="1722"/>
    <cellStyle name="Percen - Stile8 2 3" xfId="1723"/>
    <cellStyle name="Percen - Stile8 2_Allegato A_AIMAG_def" xfId="1724"/>
    <cellStyle name="Percen - Stile8 3" xfId="1725"/>
    <cellStyle name="Percen - Stile8 3 2" xfId="1726"/>
    <cellStyle name="Percen - Stile8 3 3" xfId="1727"/>
    <cellStyle name="Percen - Stile8 3_Allegato A_AIMAG_def" xfId="1728"/>
    <cellStyle name="Percen - Stile8 4" xfId="1729"/>
    <cellStyle name="Percen - Stile8 5" xfId="1730"/>
    <cellStyle name="Percen - Stile8_Allegato A_AIMAG_def" xfId="1731"/>
    <cellStyle name="Percentage" xfId="1732"/>
    <cellStyle name="Percent" xfId="1733"/>
    <cellStyle name="Percentuale 2" xfId="1734"/>
    <cellStyle name="Percentuale 2 2" xfId="1735"/>
    <cellStyle name="Percentuale 2 3" xfId="1736"/>
    <cellStyle name="Percentuale 2 4" xfId="1737"/>
    <cellStyle name="Percentuale 2_Allegato A_AIMAG_def" xfId="1738"/>
    <cellStyle name="Percentuale 3" xfId="1739"/>
    <cellStyle name="Percentuale 3 2" xfId="1740"/>
    <cellStyle name="Percentuale 3 3" xfId="1741"/>
    <cellStyle name="Percentuale 3 3 2" xfId="1742"/>
    <cellStyle name="Percentuale 3_Allegato A_AIMAG_def" xfId="1743"/>
    <cellStyle name="Percentuale 4" xfId="1744"/>
    <cellStyle name="Percentuale 4 2" xfId="1745"/>
    <cellStyle name="Percentuale 4 2 2" xfId="1746"/>
    <cellStyle name="Percentuale 4 3" xfId="1747"/>
    <cellStyle name="Percentuale 4_Allegato A_AIMAG_def" xfId="1748"/>
    <cellStyle name="Percentuale 5" xfId="1749"/>
    <cellStyle name="Ratio" xfId="1750"/>
    <cellStyle name="Row Heading" xfId="1751"/>
    <cellStyle name="Row Heading 2" xfId="1752"/>
    <cellStyle name="Row Heading 2 2" xfId="1753"/>
    <cellStyle name="Row Heading 2 3" xfId="1754"/>
    <cellStyle name="Row Heading 2_Allegato A_AIMAG_def" xfId="1755"/>
    <cellStyle name="Row Heading 3" xfId="1756"/>
    <cellStyle name="Row Heading 3 2" xfId="1757"/>
    <cellStyle name="Row Heading 3 3" xfId="1758"/>
    <cellStyle name="Row Heading 3_Allegato A_AIMAG_def" xfId="1759"/>
    <cellStyle name="Row Heading 4" xfId="1760"/>
    <cellStyle name="Row Heading 5" xfId="1761"/>
    <cellStyle name="Row Heading_Allegato A_AIMAG_def" xfId="1762"/>
    <cellStyle name="RowLevel_1_BE (2)" xfId="1763"/>
    <cellStyle name="SAPBEXaggData" xfId="1764"/>
    <cellStyle name="SAPBEXaggDataEmph" xfId="1765"/>
    <cellStyle name="SAPBEXaggExc1" xfId="1766"/>
    <cellStyle name="SAPBEXaggExc1Emph" xfId="1767"/>
    <cellStyle name="SAPBEXaggExc2" xfId="1768"/>
    <cellStyle name="SAPBEXaggExc2Emph" xfId="1769"/>
    <cellStyle name="SAPBEXaggItem" xfId="1770"/>
    <cellStyle name="SAPBEXaggItemX" xfId="1771"/>
    <cellStyle name="SAPBEXbackground" xfId="1772"/>
    <cellStyle name="SAPBEXbackground 2" xfId="1773"/>
    <cellStyle name="SAPBEXbackground 2 2" xfId="1774"/>
    <cellStyle name="SAPBEXbackground 2 3" xfId="1775"/>
    <cellStyle name="SAPBEXbackground 2_Allegato A_AIMAG_def" xfId="1776"/>
    <cellStyle name="SAPBEXbackground 3" xfId="1777"/>
    <cellStyle name="SAPBEXbackground 4" xfId="1778"/>
    <cellStyle name="SAPBEXbackground_Allegato A_AIMAG_def" xfId="1779"/>
    <cellStyle name="SAPBEXchaText" xfId="1780"/>
    <cellStyle name="SAPBEXchaText 2" xfId="1781"/>
    <cellStyle name="SAPBEXchaText 2 2" xfId="1782"/>
    <cellStyle name="SAPBEXchaText 2 3" xfId="1783"/>
    <cellStyle name="SAPBEXchaText 2_Allegato A_AIMAG_def" xfId="1784"/>
    <cellStyle name="SAPBEXchaText 3" xfId="1785"/>
    <cellStyle name="SAPBEXchaText 3 2" xfId="1786"/>
    <cellStyle name="SAPBEXchaText 3 3" xfId="1787"/>
    <cellStyle name="SAPBEXchaText 3_Allegato A_AIMAG_def" xfId="1788"/>
    <cellStyle name="SAPBEXchaText 4" xfId="1789"/>
    <cellStyle name="SAPBEXchaText 4 2" xfId="1790"/>
    <cellStyle name="SAPBEXchaText 4 3" xfId="1791"/>
    <cellStyle name="SAPBEXchaText 4_Allegato A_AIMAG_def" xfId="1792"/>
    <cellStyle name="SAPBEXchaText 5" xfId="1793"/>
    <cellStyle name="SAPBEXchaText 6" xfId="1794"/>
    <cellStyle name="SAPBEXchaText_Allegato A_AIMAG_def" xfId="1795"/>
    <cellStyle name="SAPBEXexcBad7" xfId="1796"/>
    <cellStyle name="SAPBEXexcBad8" xfId="1797"/>
    <cellStyle name="SAPBEXexcBad9" xfId="1798"/>
    <cellStyle name="SAPBEXexcCritical4" xfId="1799"/>
    <cellStyle name="SAPBEXexcCritical5" xfId="1800"/>
    <cellStyle name="SAPBEXexcCritical6" xfId="1801"/>
    <cellStyle name="SAPBEXexcGood1" xfId="1802"/>
    <cellStyle name="SAPBEXexcGood2" xfId="1803"/>
    <cellStyle name="SAPBEXexcGood3" xfId="1804"/>
    <cellStyle name="SAPBEXfilterDrill" xfId="1805"/>
    <cellStyle name="SAPBEXfilterItem" xfId="1806"/>
    <cellStyle name="SAPBEXfilterText" xfId="1807"/>
    <cellStyle name="SAPBEXformats" xfId="1808"/>
    <cellStyle name="SAPBEXformats 2" xfId="1809"/>
    <cellStyle name="SAPBEXformats 2 2" xfId="1810"/>
    <cellStyle name="SAPBEXformats 2 3" xfId="1811"/>
    <cellStyle name="SAPBEXformats 2_Allegato A_AIMAG_def" xfId="1812"/>
    <cellStyle name="SAPBEXformats 3" xfId="1813"/>
    <cellStyle name="SAPBEXformats 3 2" xfId="1814"/>
    <cellStyle name="SAPBEXformats 3 3" xfId="1815"/>
    <cellStyle name="SAPBEXformats 3_Allegato A_AIMAG_def" xfId="1816"/>
    <cellStyle name="SAPBEXformats 4" xfId="1817"/>
    <cellStyle name="SAPBEXformats 4 2" xfId="1818"/>
    <cellStyle name="SAPBEXformats 4 3" xfId="1819"/>
    <cellStyle name="SAPBEXformats 4_Allegato A_AIMAG_def" xfId="1820"/>
    <cellStyle name="SAPBEXformats 5" xfId="1821"/>
    <cellStyle name="SAPBEXformats 6" xfId="1822"/>
    <cellStyle name="SAPBEXformats_Allegato A_AIMAG_def" xfId="1823"/>
    <cellStyle name="SAPBEXheaderData" xfId="1824"/>
    <cellStyle name="SAPBEXheaderItem" xfId="1825"/>
    <cellStyle name="SAPBEXheaderRowOne" xfId="1826"/>
    <cellStyle name="SAPBEXheaderRowOne 2" xfId="1827"/>
    <cellStyle name="SAPBEXheaderRowOne 2 2" xfId="1828"/>
    <cellStyle name="SAPBEXheaderRowOne 2 3" xfId="1829"/>
    <cellStyle name="SAPBEXheaderRowOne 2_Allegato A_AIMAG_def" xfId="1830"/>
    <cellStyle name="SAPBEXheaderRowOne 3" xfId="1831"/>
    <cellStyle name="SAPBEXheaderRowOne 4" xfId="1832"/>
    <cellStyle name="SAPBEXheaderRowOne_Allegato A_AIMAG_def" xfId="1833"/>
    <cellStyle name="SAPBEXheaderRowThree" xfId="1834"/>
    <cellStyle name="SAPBEXheaderRowThree 2" xfId="1835"/>
    <cellStyle name="SAPBEXheaderRowThree 2 2" xfId="1836"/>
    <cellStyle name="SAPBEXheaderRowThree 2 3" xfId="1837"/>
    <cellStyle name="SAPBEXheaderRowThree 2_Allegato A_AIMAG_def" xfId="1838"/>
    <cellStyle name="SAPBEXheaderRowThree 3" xfId="1839"/>
    <cellStyle name="SAPBEXheaderRowThree 4" xfId="1840"/>
    <cellStyle name="SAPBEXheaderRowThree_Allegato A_AIMAG_def" xfId="1841"/>
    <cellStyle name="SAPBEXheaderRowTwo" xfId="1842"/>
    <cellStyle name="SAPBEXheaderRowTwo 2" xfId="1843"/>
    <cellStyle name="SAPBEXheaderRowTwo 3" xfId="1844"/>
    <cellStyle name="SAPBEXheaderRowTwo_Allegato A_AIMAG_def" xfId="1845"/>
    <cellStyle name="SAPBEXheaderSingleRow" xfId="1846"/>
    <cellStyle name="SAPBEXheaderSingleRow 2" xfId="1847"/>
    <cellStyle name="SAPBEXheaderSingleRow 2 2" xfId="1848"/>
    <cellStyle name="SAPBEXheaderSingleRow 2 3" xfId="1849"/>
    <cellStyle name="SAPBEXheaderSingleRow 2_Allegato A_AIMAG_def" xfId="1850"/>
    <cellStyle name="SAPBEXheaderSingleRow 3" xfId="1851"/>
    <cellStyle name="SAPBEXheaderSingleRow 4" xfId="1852"/>
    <cellStyle name="SAPBEXheaderSingleRow_Allegato A_AIMAG_def" xfId="1853"/>
    <cellStyle name="SAPBEXheaderText" xfId="1854"/>
    <cellStyle name="SAPBEXHLevel0" xfId="1855"/>
    <cellStyle name="SAPBEXHLevel0 2" xfId="1856"/>
    <cellStyle name="SAPBEXHLevel0 2 2" xfId="1857"/>
    <cellStyle name="SAPBEXHLevel0 2 3" xfId="1858"/>
    <cellStyle name="SAPBEXHLevel0 2_Allegato A_AIMAG_def" xfId="1859"/>
    <cellStyle name="SAPBEXHLevel0 3" xfId="1860"/>
    <cellStyle name="SAPBEXHLevel0 3 2" xfId="1861"/>
    <cellStyle name="SAPBEXHLevel0 3 3" xfId="1862"/>
    <cellStyle name="SAPBEXHLevel0 3_Allegato A_AIMAG_def" xfId="1863"/>
    <cellStyle name="SAPBEXHLevel0 4" xfId="1864"/>
    <cellStyle name="SAPBEXHLevel0 4 2" xfId="1865"/>
    <cellStyle name="SAPBEXHLevel0 4 3" xfId="1866"/>
    <cellStyle name="SAPBEXHLevel0 4_Allegato A_AIMAG_def" xfId="1867"/>
    <cellStyle name="SAPBEXHLevel0 5" xfId="1868"/>
    <cellStyle name="SAPBEXHLevel0 6" xfId="1869"/>
    <cellStyle name="SAPBEXHLevel0_Allegato A_AIMAG_def" xfId="1870"/>
    <cellStyle name="SAPBEXHLevel0X" xfId="1871"/>
    <cellStyle name="SAPBEXHLevel0X 2" xfId="1872"/>
    <cellStyle name="SAPBEXHLevel0X 2 2" xfId="1873"/>
    <cellStyle name="SAPBEXHLevel0X 2 3" xfId="1874"/>
    <cellStyle name="SAPBEXHLevel0X 2_Allegato A_AIMAG_def" xfId="1875"/>
    <cellStyle name="SAPBEXHLevel0X 3" xfId="1876"/>
    <cellStyle name="SAPBEXHLevel0X 3 2" xfId="1877"/>
    <cellStyle name="SAPBEXHLevel0X 3 3" xfId="1878"/>
    <cellStyle name="SAPBEXHLevel0X 3_Allegato A_AIMAG_def" xfId="1879"/>
    <cellStyle name="SAPBEXHLevel0X 4" xfId="1880"/>
    <cellStyle name="SAPBEXHLevel0X 4 2" xfId="1881"/>
    <cellStyle name="SAPBEXHLevel0X 4 3" xfId="1882"/>
    <cellStyle name="SAPBEXHLevel0X 4_Allegato A_AIMAG_def" xfId="1883"/>
    <cellStyle name="SAPBEXHLevel0X 5" xfId="1884"/>
    <cellStyle name="SAPBEXHLevel0X 6" xfId="1885"/>
    <cellStyle name="SAPBEXHLevel0X_Allegato A_AIMAG_def" xfId="1886"/>
    <cellStyle name="SAPBEXHLevel1" xfId="1887"/>
    <cellStyle name="SAPBEXHLevel1 2" xfId="1888"/>
    <cellStyle name="SAPBEXHLevel1 2 2" xfId="1889"/>
    <cellStyle name="SAPBEXHLevel1 2 3" xfId="1890"/>
    <cellStyle name="SAPBEXHLevel1 2_Allegato A_AIMAG_def" xfId="1891"/>
    <cellStyle name="SAPBEXHLevel1 3" xfId="1892"/>
    <cellStyle name="SAPBEXHLevel1 3 2" xfId="1893"/>
    <cellStyle name="SAPBEXHLevel1 3 3" xfId="1894"/>
    <cellStyle name="SAPBEXHLevel1 3_Allegato A_AIMAG_def" xfId="1895"/>
    <cellStyle name="SAPBEXHLevel1 4" xfId="1896"/>
    <cellStyle name="SAPBEXHLevel1 4 2" xfId="1897"/>
    <cellStyle name="SAPBEXHLevel1 4 3" xfId="1898"/>
    <cellStyle name="SAPBEXHLevel1 4_Allegato A_AIMAG_def" xfId="1899"/>
    <cellStyle name="SAPBEXHLevel1 5" xfId="1900"/>
    <cellStyle name="SAPBEXHLevel1 6" xfId="1901"/>
    <cellStyle name="SAPBEXHLevel1_Allegato A_AIMAG_def" xfId="1902"/>
    <cellStyle name="SAPBEXHLevel1X" xfId="1903"/>
    <cellStyle name="SAPBEXHLevel1X 2" xfId="1904"/>
    <cellStyle name="SAPBEXHLevel1X 2 2" xfId="1905"/>
    <cellStyle name="SAPBEXHLevel1X 2 3" xfId="1906"/>
    <cellStyle name="SAPBEXHLevel1X 2_Allegato A_AIMAG_def" xfId="1907"/>
    <cellStyle name="SAPBEXHLevel1X 3" xfId="1908"/>
    <cellStyle name="SAPBEXHLevel1X 3 2" xfId="1909"/>
    <cellStyle name="SAPBEXHLevel1X 3 3" xfId="1910"/>
    <cellStyle name="SAPBEXHLevel1X 3_Allegato A_AIMAG_def" xfId="1911"/>
    <cellStyle name="SAPBEXHLevel1X 4" xfId="1912"/>
    <cellStyle name="SAPBEXHLevel1X 4 2" xfId="1913"/>
    <cellStyle name="SAPBEXHLevel1X 4 3" xfId="1914"/>
    <cellStyle name="SAPBEXHLevel1X 4_Allegato A_AIMAG_def" xfId="1915"/>
    <cellStyle name="SAPBEXHLevel1X 5" xfId="1916"/>
    <cellStyle name="SAPBEXHLevel1X 6" xfId="1917"/>
    <cellStyle name="SAPBEXHLevel1X_Allegato A_AIMAG_def" xfId="1918"/>
    <cellStyle name="SAPBEXHLevel2" xfId="1919"/>
    <cellStyle name="SAPBEXHLevel2 2" xfId="1920"/>
    <cellStyle name="SAPBEXHLevel2 2 2" xfId="1921"/>
    <cellStyle name="SAPBEXHLevel2 2 3" xfId="1922"/>
    <cellStyle name="SAPBEXHLevel2 2_Allegato A_AIMAG_def" xfId="1923"/>
    <cellStyle name="SAPBEXHLevel2 3" xfId="1924"/>
    <cellStyle name="SAPBEXHLevel2 3 2" xfId="1925"/>
    <cellStyle name="SAPBEXHLevel2 3 3" xfId="1926"/>
    <cellStyle name="SAPBEXHLevel2 3_Allegato A_AIMAG_def" xfId="1927"/>
    <cellStyle name="SAPBEXHLevel2 4" xfId="1928"/>
    <cellStyle name="SAPBEXHLevel2 4 2" xfId="1929"/>
    <cellStyle name="SAPBEXHLevel2 4 3" xfId="1930"/>
    <cellStyle name="SAPBEXHLevel2 4_Allegato A_AIMAG_def" xfId="1931"/>
    <cellStyle name="SAPBEXHLevel2 5" xfId="1932"/>
    <cellStyle name="SAPBEXHLevel2 6" xfId="1933"/>
    <cellStyle name="SAPBEXHLevel2_Allegato A_AIMAG_def" xfId="1934"/>
    <cellStyle name="SAPBEXHLevel2X" xfId="1935"/>
    <cellStyle name="SAPBEXHLevel2X 2" xfId="1936"/>
    <cellStyle name="SAPBEXHLevel2X 2 2" xfId="1937"/>
    <cellStyle name="SAPBEXHLevel2X 2 3" xfId="1938"/>
    <cellStyle name="SAPBEXHLevel2X 2_Allegato A_AIMAG_def" xfId="1939"/>
    <cellStyle name="SAPBEXHLevel2X 3" xfId="1940"/>
    <cellStyle name="SAPBEXHLevel2X 3 2" xfId="1941"/>
    <cellStyle name="SAPBEXHLevel2X 3 3" xfId="1942"/>
    <cellStyle name="SAPBEXHLevel2X 3_Allegato A_AIMAG_def" xfId="1943"/>
    <cellStyle name="SAPBEXHLevel2X 4" xfId="1944"/>
    <cellStyle name="SAPBEXHLevel2X 4 2" xfId="1945"/>
    <cellStyle name="SAPBEXHLevel2X 4 3" xfId="1946"/>
    <cellStyle name="SAPBEXHLevel2X 4_Allegato A_AIMAG_def" xfId="1947"/>
    <cellStyle name="SAPBEXHLevel2X 5" xfId="1948"/>
    <cellStyle name="SAPBEXHLevel2X 6" xfId="1949"/>
    <cellStyle name="SAPBEXHLevel2X_Allegato A_AIMAG_def" xfId="1950"/>
    <cellStyle name="SAPBEXHLevel3" xfId="1951"/>
    <cellStyle name="SAPBEXHLevel3 2" xfId="1952"/>
    <cellStyle name="SAPBEXHLevel3 2 2" xfId="1953"/>
    <cellStyle name="SAPBEXHLevel3 2 3" xfId="1954"/>
    <cellStyle name="SAPBEXHLevel3 2_Allegato A_AIMAG_def" xfId="1955"/>
    <cellStyle name="SAPBEXHLevel3 3" xfId="1956"/>
    <cellStyle name="SAPBEXHLevel3 3 2" xfId="1957"/>
    <cellStyle name="SAPBEXHLevel3 3 3" xfId="1958"/>
    <cellStyle name="SAPBEXHLevel3 3_Allegato A_AIMAG_def" xfId="1959"/>
    <cellStyle name="SAPBEXHLevel3 4" xfId="1960"/>
    <cellStyle name="SAPBEXHLevel3 4 2" xfId="1961"/>
    <cellStyle name="SAPBEXHLevel3 4 3" xfId="1962"/>
    <cellStyle name="SAPBEXHLevel3 4_Allegato A_AIMAG_def" xfId="1963"/>
    <cellStyle name="SAPBEXHLevel3 5" xfId="1964"/>
    <cellStyle name="SAPBEXHLevel3 6" xfId="1965"/>
    <cellStyle name="SAPBEXHLevel3_Allegato A_AIMAG_def" xfId="1966"/>
    <cellStyle name="SAPBEXHLevel3X" xfId="1967"/>
    <cellStyle name="SAPBEXHLevel3X 2" xfId="1968"/>
    <cellStyle name="SAPBEXHLevel3X 2 2" xfId="1969"/>
    <cellStyle name="SAPBEXHLevel3X 2 3" xfId="1970"/>
    <cellStyle name="SAPBEXHLevel3X 2_Allegato A_AIMAG_def" xfId="1971"/>
    <cellStyle name="SAPBEXHLevel3X 3" xfId="1972"/>
    <cellStyle name="SAPBEXHLevel3X 3 2" xfId="1973"/>
    <cellStyle name="SAPBEXHLevel3X 3 3" xfId="1974"/>
    <cellStyle name="SAPBEXHLevel3X 3_Allegato A_AIMAG_def" xfId="1975"/>
    <cellStyle name="SAPBEXHLevel3X 4" xfId="1976"/>
    <cellStyle name="SAPBEXHLevel3X 4 2" xfId="1977"/>
    <cellStyle name="SAPBEXHLevel3X 4 3" xfId="1978"/>
    <cellStyle name="SAPBEXHLevel3X 4_Allegato A_AIMAG_def" xfId="1979"/>
    <cellStyle name="SAPBEXHLevel3X 5" xfId="1980"/>
    <cellStyle name="SAPBEXHLevel3X 6" xfId="1981"/>
    <cellStyle name="SAPBEXHLevel3X_Allegato A_AIMAG_def" xfId="1982"/>
    <cellStyle name="SAPBEXresData" xfId="1983"/>
    <cellStyle name="SAPBEXresDataEmph" xfId="1984"/>
    <cellStyle name="SAPBEXresExc1" xfId="1985"/>
    <cellStyle name="SAPBEXresExc1Emph" xfId="1986"/>
    <cellStyle name="SAPBEXresExc2" xfId="1987"/>
    <cellStyle name="SAPBEXresExc2Emph" xfId="1988"/>
    <cellStyle name="SAPBEXresItem" xfId="1989"/>
    <cellStyle name="SAPBEXresItemX" xfId="1990"/>
    <cellStyle name="SAPBEXstdData" xfId="1991"/>
    <cellStyle name="SAPBEXstdDataEmph" xfId="1992"/>
    <cellStyle name="SAPBEXstdExc1" xfId="1993"/>
    <cellStyle name="SAPBEXstdExc1Emph" xfId="1994"/>
    <cellStyle name="SAPBEXstdExc2" xfId="1995"/>
    <cellStyle name="SAPBEXstdExc2Emph" xfId="1996"/>
    <cellStyle name="SAPBEXstdItem" xfId="1997"/>
    <cellStyle name="SAPBEXstdItem 2" xfId="1998"/>
    <cellStyle name="SAPBEXstdItem 2 2" xfId="1999"/>
    <cellStyle name="SAPBEXstdItem 2 3" xfId="2000"/>
    <cellStyle name="SAPBEXstdItem 2_Allegato A_AIMAG_def" xfId="2001"/>
    <cellStyle name="SAPBEXstdItem_Allegato A_AIMAG_def" xfId="2002"/>
    <cellStyle name="SAPBEXstdItemHeader" xfId="2003"/>
    <cellStyle name="SAPBEXstdItemLeft" xfId="2004"/>
    <cellStyle name="SAPBEXstdItemLeftChart" xfId="2005"/>
    <cellStyle name="SAPBEXstdItemX" xfId="2006"/>
    <cellStyle name="SAPBEXstdItemX 2" xfId="2007"/>
    <cellStyle name="SAPBEXstdItemX 2 2" xfId="2008"/>
    <cellStyle name="SAPBEXstdItemX 2 3" xfId="2009"/>
    <cellStyle name="SAPBEXstdItemX 2_Allegato A_AIMAG_def" xfId="2010"/>
    <cellStyle name="SAPBEXstdItemX 3" xfId="2011"/>
    <cellStyle name="SAPBEXstdItemX 3 2" xfId="2012"/>
    <cellStyle name="SAPBEXstdItemX 3 3" xfId="2013"/>
    <cellStyle name="SAPBEXstdItemX 3_Allegato A_AIMAG_def" xfId="2014"/>
    <cellStyle name="SAPBEXstdItemX 4" xfId="2015"/>
    <cellStyle name="SAPBEXstdItemX 4 2" xfId="2016"/>
    <cellStyle name="SAPBEXstdItemX 4 3" xfId="2017"/>
    <cellStyle name="SAPBEXstdItemX 4_Allegato A_AIMAG_def" xfId="2018"/>
    <cellStyle name="SAPBEXstdItemX 5" xfId="2019"/>
    <cellStyle name="SAPBEXstdItemX 6" xfId="2020"/>
    <cellStyle name="SAPBEXstdItemX_Allegato A_AIMAG_def" xfId="2021"/>
    <cellStyle name="SAPBEXsubData" xfId="2022"/>
    <cellStyle name="SAPBEXsubDataEmph" xfId="2023"/>
    <cellStyle name="SAPBEXsubExc1" xfId="2024"/>
    <cellStyle name="SAPBEXsubExc1Emph" xfId="2025"/>
    <cellStyle name="SAPBEXsubExc2" xfId="2026"/>
    <cellStyle name="SAPBEXsubExc2Emph" xfId="2027"/>
    <cellStyle name="SAPBEXsubItem" xfId="2028"/>
    <cellStyle name="SAPBEXtitle" xfId="2029"/>
    <cellStyle name="SAPBEXtitle 2" xfId="2030"/>
    <cellStyle name="SAPBEXtitle 2 2" xfId="2031"/>
    <cellStyle name="SAPBEXtitle 2 3" xfId="2032"/>
    <cellStyle name="SAPBEXtitle 2_Allegato A_AIMAG_def" xfId="2033"/>
    <cellStyle name="SAPBEXtitle 3" xfId="2034"/>
    <cellStyle name="SAPBEXtitle 3 2" xfId="2035"/>
    <cellStyle name="SAPBEXtitle 3 3" xfId="2036"/>
    <cellStyle name="SAPBEXtitle 3_Allegato A_AIMAG_def" xfId="2037"/>
    <cellStyle name="SAPBEXtitle 4" xfId="2038"/>
    <cellStyle name="SAPBEXtitle 5" xfId="2039"/>
    <cellStyle name="SAPBEXtitle_Allegato A_AIMAG_def" xfId="2040"/>
    <cellStyle name="SAPBEXundefined" xfId="2041"/>
    <cellStyle name="Section Title" xfId="2042"/>
    <cellStyle name="Section Title 2" xfId="2043"/>
    <cellStyle name="Section Title 2 2" xfId="2044"/>
    <cellStyle name="Section Title 2 3" xfId="2045"/>
    <cellStyle name="Section Title 2_Allegato A_AIMAG_def" xfId="2046"/>
    <cellStyle name="Section Title 3" xfId="2047"/>
    <cellStyle name="Section Title 3 2" xfId="2048"/>
    <cellStyle name="Section Title 3 3" xfId="2049"/>
    <cellStyle name="Section Title 3_Allegato A_AIMAG_def" xfId="2050"/>
    <cellStyle name="Section Title 4" xfId="2051"/>
    <cellStyle name="Section Title 5" xfId="2052"/>
    <cellStyle name="Section Title_Allegato A_AIMAG_def" xfId="2053"/>
    <cellStyle name="Small Number" xfId="2054"/>
    <cellStyle name="Small Percentage" xfId="2055"/>
    <cellStyle name="SOTTO TITOLI" xfId="2056"/>
    <cellStyle name="SOTTO TITOLI 2" xfId="2057"/>
    <cellStyle name="SOTTO TITOLI 3" xfId="2058"/>
    <cellStyle name="SOTTO TITOLI_Allegato A_AIMAG_def" xfId="2059"/>
    <cellStyle name="Subtotale" xfId="2060"/>
    <cellStyle name="Switch" xfId="2061"/>
    <cellStyle name="TESTATE" xfId="2062"/>
    <cellStyle name="TESTATE 2" xfId="2063"/>
    <cellStyle name="TESTATE 3" xfId="2064"/>
    <cellStyle name="TESTATE_Allegato A_AIMAG_def" xfId="2065"/>
    <cellStyle name="Testo avviso" xfId="2066"/>
    <cellStyle name="Testo descrittivo" xfId="2067"/>
    <cellStyle name="Title" xfId="2068"/>
    <cellStyle name="Title 2" xfId="2069"/>
    <cellStyle name="Title 2 2" xfId="2070"/>
    <cellStyle name="Title 2 3" xfId="2071"/>
    <cellStyle name="Title 2_Allegato A_AIMAG_def" xfId="2072"/>
    <cellStyle name="Title 3" xfId="2073"/>
    <cellStyle name="Title 3 2" xfId="2074"/>
    <cellStyle name="Title 3 3" xfId="2075"/>
    <cellStyle name="Title 3_Allegato A_AIMAG_def" xfId="2076"/>
    <cellStyle name="Title 4" xfId="2077"/>
    <cellStyle name="Title 5" xfId="2078"/>
    <cellStyle name="Title Heading" xfId="2079"/>
    <cellStyle name="Title Heading 2" xfId="2080"/>
    <cellStyle name="Title Heading 2 2" xfId="2081"/>
    <cellStyle name="Title Heading 2 3" xfId="2082"/>
    <cellStyle name="Title Heading 2_Allegato A_AIMAG_def" xfId="2083"/>
    <cellStyle name="Title Heading 3" xfId="2084"/>
    <cellStyle name="Title Heading 3 2" xfId="2085"/>
    <cellStyle name="Title Heading 3 3" xfId="2086"/>
    <cellStyle name="Title Heading 3_Allegato A_AIMAG_def" xfId="2087"/>
    <cellStyle name="Title Heading 4" xfId="2088"/>
    <cellStyle name="Title Heading 5" xfId="2089"/>
    <cellStyle name="Title Heading_Allegato A_AIMAG_def" xfId="2090"/>
    <cellStyle name="Title_Allegato A_AIMAG_def" xfId="2091"/>
    <cellStyle name="TITOLI" xfId="2092"/>
    <cellStyle name="TITOLI 2" xfId="2093"/>
    <cellStyle name="TITOLI 3" xfId="2094"/>
    <cellStyle name="TITOLI_Allegato A_AIMAG_def" xfId="2095"/>
    <cellStyle name="Titolo" xfId="2096"/>
    <cellStyle name="Titolo 1" xfId="2097"/>
    <cellStyle name="Titolo 2" xfId="2098"/>
    <cellStyle name="Titolo 3" xfId="2099"/>
    <cellStyle name="Titolo 4" xfId="2100"/>
    <cellStyle name="Total" xfId="2101"/>
    <cellStyle name="Total 2" xfId="2102"/>
    <cellStyle name="Total 2 2" xfId="2103"/>
    <cellStyle name="Total 2 3" xfId="2104"/>
    <cellStyle name="Total 2_Allegato A_AIMAG_def" xfId="2105"/>
    <cellStyle name="Total 3" xfId="2106"/>
    <cellStyle name="Total 3 2" xfId="2107"/>
    <cellStyle name="Total 3 3" xfId="2108"/>
    <cellStyle name="Total 3_Allegato A_AIMAG_def" xfId="2109"/>
    <cellStyle name="Total 4" xfId="2110"/>
    <cellStyle name="Total 5" xfId="2111"/>
    <cellStyle name="Total_Allegato A_AIMAG_def" xfId="2112"/>
    <cellStyle name="Totale" xfId="2113"/>
    <cellStyle name="TOTALI" xfId="2114"/>
    <cellStyle name="Valore non valido" xfId="2115"/>
    <cellStyle name="Valore valido" xfId="2116"/>
    <cellStyle name="Currency" xfId="2117"/>
    <cellStyle name="Valuta (0)____Flash Report 05 DICEMBREbozza" xfId="2118"/>
    <cellStyle name="Currency [0]" xfId="2119"/>
    <cellStyle name="VERDANA" xfId="2120"/>
    <cellStyle name="Warning Text" xfId="2121"/>
    <cellStyle name="Warning Text 2" xfId="2122"/>
    <cellStyle name="Warning Text 2 2" xfId="2123"/>
    <cellStyle name="Warning Text 2 3" xfId="2124"/>
    <cellStyle name="Warning Text 2_Allegato A_AIMAG_def" xfId="2125"/>
    <cellStyle name="Warning Text 3" xfId="2126"/>
    <cellStyle name="Warning Text 3 2" xfId="2127"/>
    <cellStyle name="Warning Text 3 3" xfId="2128"/>
    <cellStyle name="Warning Text 3_Allegato A_AIMAG_def" xfId="2129"/>
    <cellStyle name="Warning Text 4" xfId="2130"/>
    <cellStyle name="Warning Text 5" xfId="2131"/>
    <cellStyle name="Warning Text_Allegato A_AIMAG_def" xfId="2132"/>
    <cellStyle name="WP Header" xfId="2133"/>
    <cellStyle name="WP Header 2" xfId="2134"/>
    <cellStyle name="WP Header 2 2" xfId="2135"/>
    <cellStyle name="WP Header 2 3" xfId="2136"/>
    <cellStyle name="WP Header 2_Allegato A_AIMAG_def" xfId="2137"/>
    <cellStyle name="WP Header 3" xfId="2138"/>
    <cellStyle name="WP Header 3 2" xfId="2139"/>
    <cellStyle name="WP Header 3 3" xfId="2140"/>
    <cellStyle name="WP Header 3_Allegato A_AIMAG_def" xfId="2141"/>
    <cellStyle name="WP Header 4" xfId="2142"/>
    <cellStyle name="WP Header 5" xfId="2143"/>
    <cellStyle name="WP Header_Allegato A_AIMAG_def" xfId="2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85725</xdr:rowOff>
    </xdr:from>
    <xdr:to>
      <xdr:col>15</xdr:col>
      <xdr:colOff>0</xdr:colOff>
      <xdr:row>51</xdr:row>
      <xdr:rowOff>0</xdr:rowOff>
    </xdr:to>
    <xdr:sp>
      <xdr:nvSpPr>
        <xdr:cNvPr id="1" name="Rettangolo 1"/>
        <xdr:cNvSpPr>
          <a:spLocks/>
        </xdr:cNvSpPr>
      </xdr:nvSpPr>
      <xdr:spPr>
        <a:xfrm>
          <a:off x="9525" y="12915900"/>
          <a:ext cx="19202400" cy="1819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ISTRUZIONI DI COMPILAZIONE
</a:t>
          </a:r>
          <a:r>
            <a:rPr lang="en-US" cap="none" sz="1450" b="0" i="0" u="none" baseline="0">
              <a:solidFill>
                <a:srgbClr val="000000"/>
              </a:solidFill>
            </a:rPr>
            <a:t>Il foglio di lavoro è lo strumento che l'offerente deve utilizzare per </a:t>
          </a:r>
          <a:r>
            <a:rPr lang="en-US" cap="none" sz="1450" b="0" i="0" u="sng" baseline="0">
              <a:solidFill>
                <a:srgbClr val="000000"/>
              </a:solidFill>
            </a:rPr>
            <a:t>costruire il piano degli investimenti di offerta </a:t>
          </a:r>
          <a:r>
            <a:rPr lang="en-US" cap="none" sz="1450" b="0" i="0" u="none" baseline="0">
              <a:solidFill>
                <a:srgbClr val="000000"/>
              </a:solidFill>
            </a:rPr>
            <a:t>e </a:t>
          </a:r>
          <a:r>
            <a:rPr lang="en-US" cap="none" sz="1450" b="0" i="0" u="sng" baseline="0">
              <a:solidFill>
                <a:srgbClr val="000000"/>
              </a:solidFill>
            </a:rPr>
            <a:t>calcolare il valore attuale del corrispondente flusso di investimenti</a:t>
          </a:r>
          <a:r>
            <a:rPr lang="en-US" cap="none" sz="1450" b="0" i="0" u="none" baseline="0">
              <a:solidFill>
                <a:srgbClr val="000000"/>
              </a:solidFill>
            </a:rPr>
            <a:t>.</a:t>
          </a:r>
          <a:r>
            <a:rPr lang="en-US" cap="none" sz="1450" b="0" i="0" u="none" baseline="0">
              <a:solidFill>
                <a:srgbClr val="000000"/>
              </a:solidFill>
            </a:rPr>
            <a:t>
</a:t>
          </a:r>
          <a:r>
            <a:rPr lang="en-US" cap="none" sz="1450" b="0" i="0" u="none" baseline="0">
              <a:solidFill>
                <a:srgbClr val="000000"/>
              </a:solidFill>
            </a:rPr>
            <a:t>Il foglio contiene i dati relativi al Piano</a:t>
          </a:r>
          <a:r>
            <a:rPr lang="en-US" cap="none" sz="1450" b="0" i="0" u="none" baseline="0">
              <a:solidFill>
                <a:srgbClr val="000000"/>
              </a:solidFill>
            </a:rPr>
            <a:t> degli Interventi 2019-2040 </a:t>
          </a:r>
          <a:r>
            <a:rPr lang="en-US" cap="none" sz="1450" b="0" i="0" u="none" baseline="0">
              <a:solidFill>
                <a:srgbClr val="000000"/>
              </a:solidFill>
            </a:rPr>
            <a:t>già contenuto nel Piano d'ambito del bacino territoriale della provincia di Reggio Emilia e che rappresenta il punto di riferimento per sviluppare le modifiche dell'offerente.
</a:t>
          </a:r>
          <a:r>
            <a:rPr lang="en-US" cap="none" sz="1450" b="0" i="0" u="none" baseline="0">
              <a:solidFill>
                <a:srgbClr val="000000"/>
              </a:solidFill>
            </a:rPr>
            <a:t>
</a:t>
          </a:r>
          <a:r>
            <a:rPr lang="en-US" cap="none" sz="1450" b="0" i="0" u="none" baseline="0">
              <a:solidFill>
                <a:srgbClr val="000000"/>
              </a:solidFill>
            </a:rPr>
            <a:t>Si ricorda che la cronologia del Piano degli Interventi deve essere considerata vincolante dall'offerente nel senso che </a:t>
          </a:r>
          <a:r>
            <a:rPr lang="en-US" cap="none" sz="1450" b="0" i="0" u="sng" baseline="0">
              <a:solidFill>
                <a:srgbClr val="000000"/>
              </a:solidFill>
            </a:rPr>
            <a:t>gli investimenti</a:t>
          </a:r>
          <a:r>
            <a:rPr lang="en-US" cap="none" sz="1450" b="0" i="0" u="sng" baseline="0">
              <a:solidFill>
                <a:srgbClr val="000000"/>
              </a:solidFill>
            </a:rPr>
            <a:t> r</a:t>
          </a:r>
          <a:r>
            <a:rPr lang="en-US" cap="none" sz="1450" b="0" i="0" u="sng" baseline="0">
              <a:solidFill>
                <a:srgbClr val="000000"/>
              </a:solidFill>
            </a:rPr>
            <a:t>elativi alle singole</a:t>
          </a:r>
          <a:r>
            <a:rPr lang="en-US" cap="none" sz="1450" b="0" i="0" u="sng" baseline="0">
              <a:solidFill>
                <a:srgbClr val="000000"/>
              </a:solidFill>
            </a:rPr>
            <a:t> tipologie di </a:t>
          </a:r>
          <a:r>
            <a:rPr lang="en-US" cap="none" sz="1450" b="0" i="0" u="sng" baseline="0">
              <a:solidFill>
                <a:srgbClr val="000000"/>
              </a:solidFill>
            </a:rPr>
            <a:t>interventi possono essere anticipati ma non posticipati</a:t>
          </a:r>
          <a:r>
            <a:rPr lang="en-US" cap="none" sz="1450" b="0" i="0" u="none" baseline="0">
              <a:solidFill>
                <a:srgbClr val="000000"/>
              </a:solidFill>
            </a:rPr>
            <a:t>.
</a:t>
          </a:r>
          <a:r>
            <a:rPr lang="en-US" cap="none" sz="1450" b="0" i="0" u="sng" baseline="0">
              <a:solidFill>
                <a:srgbClr val="000000"/>
              </a:solidFill>
            </a:rPr>
            <a:t>L'offerente deve esporre il proprio piano indicando in rosso i valori modificati o rimodulati nel tempo </a:t>
          </a:r>
          <a:r>
            <a:rPr lang="en-US" cap="none" sz="1450" b="0" i="0" u="none" baseline="0">
              <a:solidFill>
                <a:srgbClr val="000000"/>
              </a:solidFill>
            </a:rPr>
            <a:t>rispetto al Piano degli interventi predisposto da ATERSIR in modo da renderne immediata l'individuazione da parte della Commissione giudicatrice.
</a:t>
          </a:r>
          <a:r>
            <a:rPr lang="en-US" cap="none" sz="1450" b="0" i="0" u="sng" baseline="0">
              <a:solidFill>
                <a:srgbClr val="000000"/>
              </a:solidFill>
            </a:rPr>
            <a:t>L'arco di tempo rilevante</a:t>
          </a:r>
          <a:r>
            <a:rPr lang="en-US" cap="none" sz="1450" b="0" i="0" u="sng" baseline="0">
              <a:solidFill>
                <a:srgbClr val="000000"/>
              </a:solidFill>
            </a:rPr>
            <a:t> </a:t>
          </a:r>
          <a:r>
            <a:rPr lang="en-US" cap="none" sz="1450" b="0" i="0" u="sng" baseline="0">
              <a:solidFill>
                <a:srgbClr val="000000"/>
              </a:solidFill>
            </a:rPr>
            <a:t>ai fini dell'attribuzione del punteggio</a:t>
          </a:r>
          <a:r>
            <a:rPr lang="en-US" cap="none" sz="1450" b="0" i="0" u="sng" baseline="0">
              <a:solidFill>
                <a:srgbClr val="000000"/>
              </a:solidFill>
            </a:rPr>
            <a:t> è il decennio </a:t>
          </a:r>
          <a:r>
            <a:rPr lang="en-US" cap="none" sz="1450" b="0" i="0" u="sng" baseline="0">
              <a:solidFill>
                <a:srgbClr val="000000"/>
              </a:solidFill>
            </a:rPr>
            <a:t>dal 2023 al 2032.</a:t>
          </a:r>
          <a:r>
            <a:rPr lang="en-US" cap="none" sz="1450" b="0" i="0" u="sng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carmen.durante\Local%20Settings\Temporary%20Internet%20Files\OLK2\Ammortamenti%20e%20accantonamenti\PREVISIONE%20AMM.TO%20PER%20BAIN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Pianificazione\11_BUDGET%202006\MENSILIZZAZIONE%20BDG%202006\DIV_VENDITE%20BDG%202006_ver3_v1H_g.fossi_da%20mensilizzare_v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gcorsini\Impostazioni%20locali\Temp\_AZTMP29_\Mensilizzazione%20Investimenti%20BDG%202012%20E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Valente\AFFIDAMENTI\REGGIO%20EMILIA\LAURA_PARAGON_atti%20ammin\1_5_2019%20PEF%20Paragon\RE_RDT2018_PEF_Paragon_v3%20(2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parto%20GIE\Cogest\Cogest\AGENDE%20IN%20USO%202-2%20BIS%20%20Gi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pch01\dati3\Users\smarzari\My%20Documents\My%20Documents\DTMS\Progetti\HERA\16%20cons311203\Ias17\Scritture_3112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i\GF311298Dperas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BILANCI\bilaGF\bilacon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negrini\My%20Documents\LNegrini\work\Progetto%20S3\Campione%20europeo%20x%20Rolo%20+%20Cariverona%20nuova%20logic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COS2005\Consuntivo\IAS%2036\Cartella%20Antonello\IAS%2036_05_HERA\Calcolo%20Beta%2031_12_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parto%20GIE\Cogest\Cogest\cogestLegnani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Documents%20and%20Settings\mbaldacci.AMIR.INTRA\Impostazioni%20locali\Temporary%20Internet%20Files\OLK10F\Tabella%20Scaglioni%20Acqua%20ISU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M&amp;A\CLIENTI\Radici\materiale%20ricevuto%20da%20Aussapol\bdg1%20interno%20giu00%20aussapo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gcorsini\Impostazioni%20locali\Temp\_AZTMP29_\PROPOSTE%20INV%20RESP\BDG_2012_EE%20inv_10102011_final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gcorsini\Impostazioni%20locali\Temp\_AZTMP29_\Mensilizzazione%20Investiment%20BDG%202012%20GAS%20e%20TL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BUSINESS%20PLAN\Business%20Plan%2012-16\riepilogo%20investimenti%20PI%2012_16_CII_CO_PS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rrone\Desktop\TEMP\Bdg2003pat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PCH01\DATI\curva%20di%20spesa%20per%20progetto\aggiornamento%20dopo%20trimestr.%20bg2000\Ultima%20vestione\Piano%20investimenti%20nuovo%20metodo%20CON%20AA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CI\bilaGF\bilacons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NT\Temp\C.Documents%20and%20Settings.tavazzap.My%20Documents.Notes\WINDOWS\TEMP\Documenti\Modelli\Comparables\CF\LOROD\PERSONAL\VUOTO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alani%20Paolo\budget%202012\gas%20investimenti\BDG%202012%20GAS%20invCALANI_versione%20da%20camp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gcorsini\Impostazioni%20locali\Temp\_AZTMP29_\PROPOSTE%20INV%20RESP\BDG%202012%20EE%20in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Documents%20and%20Settings\carmen.durante\Local%20Settings\Temporary%20Internet%20Files\OLK2\Ammortamenti%20e%20accantonamenti\PREVISIONE%20AMM.TO%20PER%20BAIN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pch01\dati3\Deloitte\chiusura%202004%2003%2031\Cons\Cons_HERA_mar04_Poli_7tri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gcorsini\Impostazioni%20locali\Temp\_AZTMP29_\PROPOSTE%20INV%20RESP\BDG%202012%20GAS%20invCORSINI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PIANI%20APPROVATI%20CL\Documents%20and%20Settings\Davide.Iorio\Local%20Settings\Temporary%20Internet%20Files\OLK3\Documents%20and%20Settings\carmen.durante\Local%20Settings\Temporary%20Intern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Fogacci\Piano\bilgiugno01%20rev%203_FOGACC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rrone\Desktop\TEMP\Bdgcpigd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Carmen.Durante\Local%20Settings\Temp\HER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o002\DATI3\AA\USERS\BC\MBA\BANFIE\VALFINO\VALFIN1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BUDGET\Budget%202012\Budget%20Investimenti%202012\Mensilizzazione%20Investiment%20BDG%202012%20GAS%20e%20TL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Documents%20and%20Settings\davide.iorio\Desktop\Report%20Bologna\Aggiornamenti%20Template%20Maggio\SOT_B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cuments\ATO\Interventi%20piano%20d'ambito\PI_1417\Varianti\Sorgeaqua\Controllo%20Di%20Gestione\0_Template%20Consuntivi%202006\2.%20Template%20febbraio%202006\BO%20template%2002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DE%20CIAN\JOB\Telecom-Finsiel\Outsourcing1\Distribfusione\DATA\SAGONE\VALUATON\Sigmatau\HOTEL\AMMO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Forli\Forli\App2\CONTAN\Hera\03%20%20%20Statistiche%20Hera\2008\utenti\utenti%202008%20definitiv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Grad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5.62.187.222\atomo\Documents%20and%20Settings\mbaldacci.AMIR.INTRA\Impostazioni%20locali\Temporary%20Internet%20Files\OLK10F\Tabella%20Scaglioni%20Acqua%20I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Documents%20and%20Settings\carmen.durante\Local%20Settings\Temporary%20Internet%20Files\OLK2\Ammortamenti%20e%20accantonamenti\PREVISIONE%20AMM.TO%20PER%20BAIN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Pianificazione\11_BUDGET%202006\MENSILIZZAZIONE%20BDG%202006\DIV_VENDITE%20BDG%202006_ver3_v1H_g.fossi_da%20mensilizzare_v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0.52\Forli\Forli\Forli\Documents%20and%20Settings\carmen.durante\Local%20Settings\Temporary%20Internet%20Files\OLK2\Ammortamenti%20e%20accantonamenti\PREVISIONE%20AMM.TO%20PER%20BAIN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ssabg_server2\utenti\Amministrazione\Budget\budget%20ufficiali%20anno%202000\simulationAU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RA SPA SINTESI AMM"/>
      <sheetName val="FEA"/>
      <sheetName val="UNIFLOTTE"/>
      <sheetName val="FAMULA"/>
      <sheetName val="HERA COMM"/>
      <sheetName val="HERA BOLOGNA"/>
      <sheetName val="Foglio2"/>
      <sheetName val="STATI_AVANZ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V_VENDITE_1"/>
      <sheetName val="DIV_VENDITE_2"/>
      <sheetName val="DIV_VENDITE_3"/>
      <sheetName val="DIV_VENDITE_4"/>
      <sheetName val="DIV_VENDITE_5"/>
      <sheetName val="DIV_VENDITE_6"/>
      <sheetName val="DIV_VENDITE_7"/>
      <sheetName val="DIV_VENDITE_8"/>
      <sheetName val="DIV_VENDITE_9"/>
      <sheetName val="DIV_VENDITE_10"/>
      <sheetName val="DIV_VENDITE_11"/>
      <sheetName val="DIV_VENDITE_12"/>
      <sheetName val="GAS (2)"/>
      <sheetName val="GAS"/>
      <sheetName val="EE"/>
      <sheetName val="ta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EP"/>
      <sheetName val="Modello Logico"/>
      <sheetName val="Istruzioni operative"/>
      <sheetName val="Budget 2012 "/>
      <sheetName val="STRATEGIA MAT-SERV"/>
      <sheetName val="STRATEGIA CAPIT"/>
      <sheetName val="BDG 2012 Mensilizz EE "/>
      <sheetName val="Foglio3"/>
      <sheetName val="dettaglio GEPB"/>
      <sheetName val="ANALISI B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lo_UPLOAD"/>
      <sheetName val="Discl"/>
      <sheetName val="Menu"/>
      <sheetName val="Punti da trattare_Paragon"/>
      <sheetName val="Dati_tecnici"/>
      <sheetName val="Altri dati economico_finanziari"/>
      <sheetName val="Soggetti_proprietari_infrastrut"/>
      <sheetName val="Mutui_Comuni"/>
      <sheetName val="Mutuo AGAc Interessi"/>
      <sheetName val="Corrispettivi Infrast Terzi"/>
      <sheetName val="Elenco_Ambiti_Tariffari"/>
      <sheetName val="Ambiti_Tariffari_Comuni"/>
      <sheetName val="Articolaz tariff QV"/>
      <sheetName val="Articolaz tariff QF"/>
      <sheetName val="Ricavi_ambiti_tariffari"/>
      <sheetName val="Soggetti_Scambio"/>
      <sheetName val="Vendita_Servizi_ingrosso"/>
      <sheetName val="Acquisto_Servizi_ingrosso"/>
      <sheetName val="Nuovi_Investimenti"/>
      <sheetName val="Dismissioni"/>
      <sheetName val="Ammortamento_Finanziario"/>
      <sheetName val="Info_eventuali_aggregazioni"/>
      <sheetName val="Dati_exGestioni_integrate"/>
      <sheetName val="Dati_Anni_precedenti"/>
      <sheetName val="ModCO"/>
      <sheetName val="Dati_conto_econ"/>
      <sheetName val="RAB_cespiti_ante2015"/>
      <sheetName val="Conferma_investimenti_2015"/>
      <sheetName val="Foglio2"/>
      <sheetName val="RAB_Proprietari"/>
      <sheetName val="DCUIT_Anea"/>
      <sheetName val="Storico_Elenco_Ambiti_Tariffari"/>
      <sheetName val="Storico_Ambiti_Tariffari_Comuni"/>
      <sheetName val="Storico_Articolaz tariff QV"/>
      <sheetName val="Storico_Articolaz tariff QF"/>
      <sheetName val="Storico_Ricavi_ambiti_tariffari"/>
      <sheetName val="Storico_Piano_Tariffario"/>
      <sheetName val="consolidamento_RAB_mti2"/>
      <sheetName val="RAB_gestore_MTI-2"/>
      <sheetName val="riepilogo RAB MTI -2"/>
      <sheetName val="framework_schemi"/>
      <sheetName val="VRG_Teta"/>
      <sheetName val="DCUIT"/>
      <sheetName val="Capex"/>
      <sheetName val="Fondi ripristino"/>
      <sheetName val="FoNI"/>
      <sheetName val="Opex"/>
      <sheetName val="Calcolo nuova EE"/>
      <sheetName val="ERC"/>
      <sheetName val="Rc"/>
      <sheetName val="Riepilogo_gest_integrate"/>
      <sheetName val="Input_per_calcoli_finali"/>
      <sheetName val="VRG_ulteriori_specificazioni"/>
      <sheetName val="VRG_ult_specificazioni_calc"/>
      <sheetName val="Piano_Tariffario"/>
      <sheetName val="Piano_Tariffario_calc"/>
      <sheetName val="DettaglioCE_RF_SP"/>
      <sheetName val="conto_economico"/>
      <sheetName val="rendiconto_finanziario"/>
      <sheetName val="TT_Gestori"/>
      <sheetName val="TT_Comuni_ATO"/>
      <sheetName val="StatoPatrimoniale"/>
      <sheetName val="Amm_CE"/>
      <sheetName val="TT_Tabelle_Riferimento"/>
      <sheetName val="TT_parametri"/>
      <sheetName val="Foglio1"/>
      <sheetName val="TT_riepilogo_RAB"/>
      <sheetName val="QT-Acquedotto"/>
      <sheetName val="QT-Fognatura"/>
      <sheetName val="QT-Depurazione"/>
      <sheetName val="QT-Istanze"/>
      <sheetName val="PdI-legenda"/>
      <sheetName val="PdI-cronoprogramma_investimenti"/>
      <sheetName val="PdI-cronoprogramma_gestionale"/>
      <sheetName val="PdI-riepilogo"/>
      <sheetName val="Riepilogo"/>
      <sheetName val="PDI"/>
      <sheetName val="Nuovo_PDI_REggio"/>
      <sheetName val="Investimenti 2023-2038"/>
      <sheetName val="Piano_Tariffario_Anea"/>
      <sheetName val="VR"/>
      <sheetName val="Foglio3"/>
      <sheetName val="RAB_Gestore"/>
      <sheetName val="TAB_rel_acc"/>
      <sheetName val="Confronto"/>
      <sheetName val="MENU_PEF"/>
      <sheetName val="TT_riepilogo_RAB_pef"/>
      <sheetName val="check"/>
    </sheetNames>
    <sheetDataSet>
      <sheetData sheetId="2">
        <row r="4">
          <cell r="B4" t="str">
            <v>803</v>
          </cell>
          <cell r="E4" t="str">
            <v>3045</v>
          </cell>
        </row>
      </sheetData>
      <sheetData sheetId="5">
        <row r="52">
          <cell r="E52" t="str">
            <v>NO</v>
          </cell>
        </row>
      </sheetData>
      <sheetData sheetId="6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N_riga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</row>
        <row r="30">
          <cell r="A30">
            <v>23</v>
          </cell>
        </row>
        <row r="31">
          <cell r="A31">
            <v>24</v>
          </cell>
        </row>
        <row r="32">
          <cell r="A32">
            <v>25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  <row r="208">
          <cell r="A208">
            <v>201</v>
          </cell>
        </row>
        <row r="209">
          <cell r="A209">
            <v>202</v>
          </cell>
        </row>
        <row r="210">
          <cell r="A210">
            <v>203</v>
          </cell>
        </row>
        <row r="211">
          <cell r="A211">
            <v>204</v>
          </cell>
        </row>
        <row r="212">
          <cell r="A212">
            <v>205</v>
          </cell>
        </row>
        <row r="213">
          <cell r="A213">
            <v>206</v>
          </cell>
        </row>
        <row r="214">
          <cell r="A214">
            <v>207</v>
          </cell>
        </row>
        <row r="215">
          <cell r="A215">
            <v>208</v>
          </cell>
        </row>
        <row r="216">
          <cell r="A216">
            <v>209</v>
          </cell>
        </row>
        <row r="217">
          <cell r="A217">
            <v>210</v>
          </cell>
        </row>
        <row r="218">
          <cell r="A218">
            <v>211</v>
          </cell>
        </row>
        <row r="219">
          <cell r="A219">
            <v>212</v>
          </cell>
        </row>
        <row r="220">
          <cell r="A220">
            <v>213</v>
          </cell>
        </row>
        <row r="221">
          <cell r="A221">
            <v>214</v>
          </cell>
        </row>
        <row r="222">
          <cell r="A222">
            <v>215</v>
          </cell>
        </row>
        <row r="223">
          <cell r="A223">
            <v>216</v>
          </cell>
        </row>
        <row r="224">
          <cell r="A224">
            <v>217</v>
          </cell>
        </row>
        <row r="225">
          <cell r="A225">
            <v>218</v>
          </cell>
        </row>
        <row r="226">
          <cell r="A226">
            <v>219</v>
          </cell>
        </row>
        <row r="227">
          <cell r="A227">
            <v>220</v>
          </cell>
        </row>
        <row r="228">
          <cell r="A228">
            <v>221</v>
          </cell>
        </row>
        <row r="229">
          <cell r="A229">
            <v>222</v>
          </cell>
        </row>
        <row r="230">
          <cell r="A230">
            <v>223</v>
          </cell>
        </row>
        <row r="231">
          <cell r="A231">
            <v>224</v>
          </cell>
        </row>
        <row r="232">
          <cell r="A232">
            <v>225</v>
          </cell>
        </row>
        <row r="233">
          <cell r="A233">
            <v>226</v>
          </cell>
        </row>
        <row r="234">
          <cell r="A234">
            <v>227</v>
          </cell>
        </row>
        <row r="235">
          <cell r="A235">
            <v>228</v>
          </cell>
        </row>
        <row r="236">
          <cell r="A236">
            <v>229</v>
          </cell>
        </row>
        <row r="237">
          <cell r="A237">
            <v>230</v>
          </cell>
        </row>
        <row r="238">
          <cell r="A238">
            <v>231</v>
          </cell>
        </row>
        <row r="239">
          <cell r="A239">
            <v>232</v>
          </cell>
        </row>
        <row r="240">
          <cell r="A240">
            <v>233</v>
          </cell>
        </row>
        <row r="241">
          <cell r="A241">
            <v>234</v>
          </cell>
        </row>
        <row r="242">
          <cell r="A242">
            <v>235</v>
          </cell>
        </row>
        <row r="243">
          <cell r="A243">
            <v>236</v>
          </cell>
        </row>
        <row r="244">
          <cell r="A244">
            <v>237</v>
          </cell>
        </row>
        <row r="245">
          <cell r="A245">
            <v>238</v>
          </cell>
        </row>
        <row r="246">
          <cell r="A246">
            <v>239</v>
          </cell>
        </row>
        <row r="247">
          <cell r="A247">
            <v>240</v>
          </cell>
        </row>
        <row r="248">
          <cell r="A248">
            <v>241</v>
          </cell>
        </row>
        <row r="249">
          <cell r="A249">
            <v>242</v>
          </cell>
        </row>
        <row r="250">
          <cell r="A250">
            <v>243</v>
          </cell>
        </row>
        <row r="251">
          <cell r="A251">
            <v>244</v>
          </cell>
        </row>
        <row r="252">
          <cell r="A252">
            <v>245</v>
          </cell>
        </row>
        <row r="253">
          <cell r="A253">
            <v>246</v>
          </cell>
        </row>
        <row r="254">
          <cell r="A254">
            <v>247</v>
          </cell>
        </row>
        <row r="255">
          <cell r="A255">
            <v>248</v>
          </cell>
        </row>
        <row r="256">
          <cell r="A256">
            <v>249</v>
          </cell>
        </row>
        <row r="257">
          <cell r="A257">
            <v>250</v>
          </cell>
        </row>
        <row r="258">
          <cell r="A258">
            <v>251</v>
          </cell>
        </row>
        <row r="259">
          <cell r="A259">
            <v>252</v>
          </cell>
        </row>
        <row r="260">
          <cell r="A260">
            <v>253</v>
          </cell>
        </row>
        <row r="261">
          <cell r="A261">
            <v>254</v>
          </cell>
        </row>
        <row r="262">
          <cell r="A262">
            <v>255</v>
          </cell>
        </row>
        <row r="263">
          <cell r="A263">
            <v>256</v>
          </cell>
        </row>
        <row r="264">
          <cell r="A264">
            <v>257</v>
          </cell>
        </row>
        <row r="265">
          <cell r="A265">
            <v>258</v>
          </cell>
        </row>
        <row r="266">
          <cell r="A266">
            <v>259</v>
          </cell>
        </row>
        <row r="267">
          <cell r="A267">
            <v>260</v>
          </cell>
        </row>
        <row r="268">
          <cell r="A268">
            <v>261</v>
          </cell>
        </row>
        <row r="269">
          <cell r="A269">
            <v>262</v>
          </cell>
        </row>
        <row r="270">
          <cell r="A270">
            <v>263</v>
          </cell>
        </row>
        <row r="271">
          <cell r="A271">
            <v>264</v>
          </cell>
        </row>
        <row r="272">
          <cell r="A272">
            <v>265</v>
          </cell>
        </row>
        <row r="273">
          <cell r="A273">
            <v>266</v>
          </cell>
        </row>
        <row r="274">
          <cell r="A274">
            <v>267</v>
          </cell>
        </row>
        <row r="275">
          <cell r="A275">
            <v>268</v>
          </cell>
        </row>
        <row r="276">
          <cell r="A276">
            <v>269</v>
          </cell>
        </row>
        <row r="277">
          <cell r="A277">
            <v>270</v>
          </cell>
        </row>
        <row r="278">
          <cell r="A278">
            <v>271</v>
          </cell>
        </row>
        <row r="279">
          <cell r="A279">
            <v>272</v>
          </cell>
        </row>
        <row r="280">
          <cell r="A280">
            <v>273</v>
          </cell>
        </row>
        <row r="281">
          <cell r="A281">
            <v>274</v>
          </cell>
        </row>
        <row r="282">
          <cell r="A282">
            <v>275</v>
          </cell>
        </row>
        <row r="283">
          <cell r="A283">
            <v>276</v>
          </cell>
        </row>
        <row r="284">
          <cell r="A284">
            <v>277</v>
          </cell>
        </row>
        <row r="285">
          <cell r="A285">
            <v>278</v>
          </cell>
        </row>
        <row r="286">
          <cell r="A286">
            <v>279</v>
          </cell>
        </row>
        <row r="287">
          <cell r="A287">
            <v>280</v>
          </cell>
        </row>
        <row r="288">
          <cell r="A288">
            <v>281</v>
          </cell>
        </row>
        <row r="289">
          <cell r="A289">
            <v>282</v>
          </cell>
        </row>
        <row r="290">
          <cell r="A290">
            <v>283</v>
          </cell>
        </row>
        <row r="291">
          <cell r="A291">
            <v>284</v>
          </cell>
        </row>
        <row r="292">
          <cell r="A292">
            <v>285</v>
          </cell>
        </row>
        <row r="293">
          <cell r="A293">
            <v>286</v>
          </cell>
        </row>
        <row r="294">
          <cell r="A294">
            <v>287</v>
          </cell>
        </row>
        <row r="295">
          <cell r="A295">
            <v>288</v>
          </cell>
        </row>
        <row r="296">
          <cell r="A296">
            <v>289</v>
          </cell>
        </row>
        <row r="297">
          <cell r="A297">
            <v>290</v>
          </cell>
        </row>
        <row r="298">
          <cell r="A298">
            <v>291</v>
          </cell>
        </row>
        <row r="299">
          <cell r="A299">
            <v>292</v>
          </cell>
        </row>
        <row r="300">
          <cell r="A300">
            <v>293</v>
          </cell>
        </row>
      </sheetData>
      <sheetData sheetId="9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N_riga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</row>
        <row r="30">
          <cell r="A30">
            <v>23</v>
          </cell>
        </row>
        <row r="31">
          <cell r="A31">
            <v>24</v>
          </cell>
        </row>
        <row r="32">
          <cell r="A32">
            <v>25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  <row r="208">
          <cell r="A208">
            <v>201</v>
          </cell>
        </row>
        <row r="209">
          <cell r="A209">
            <v>202</v>
          </cell>
        </row>
        <row r="210">
          <cell r="A210">
            <v>203</v>
          </cell>
        </row>
        <row r="211">
          <cell r="A211">
            <v>204</v>
          </cell>
        </row>
        <row r="212">
          <cell r="A212">
            <v>205</v>
          </cell>
        </row>
        <row r="213">
          <cell r="A213">
            <v>206</v>
          </cell>
        </row>
        <row r="214">
          <cell r="A214">
            <v>207</v>
          </cell>
        </row>
        <row r="215">
          <cell r="A215">
            <v>208</v>
          </cell>
        </row>
        <row r="216">
          <cell r="A216">
            <v>209</v>
          </cell>
        </row>
        <row r="217">
          <cell r="A217">
            <v>210</v>
          </cell>
        </row>
        <row r="218">
          <cell r="A218">
            <v>211</v>
          </cell>
        </row>
        <row r="219">
          <cell r="A219">
            <v>212</v>
          </cell>
        </row>
        <row r="220">
          <cell r="A220">
            <v>213</v>
          </cell>
        </row>
        <row r="221">
          <cell r="A221">
            <v>214</v>
          </cell>
        </row>
        <row r="222">
          <cell r="A222">
            <v>215</v>
          </cell>
        </row>
        <row r="223">
          <cell r="A223">
            <v>216</v>
          </cell>
        </row>
        <row r="224">
          <cell r="A224">
            <v>217</v>
          </cell>
        </row>
        <row r="225">
          <cell r="A225">
            <v>218</v>
          </cell>
        </row>
        <row r="226">
          <cell r="A226">
            <v>219</v>
          </cell>
        </row>
        <row r="227">
          <cell r="A227">
            <v>220</v>
          </cell>
        </row>
        <row r="228">
          <cell r="A228">
            <v>221</v>
          </cell>
        </row>
        <row r="229">
          <cell r="A229">
            <v>222</v>
          </cell>
        </row>
        <row r="230">
          <cell r="A230">
            <v>223</v>
          </cell>
        </row>
        <row r="231">
          <cell r="A231">
            <v>224</v>
          </cell>
        </row>
        <row r="232">
          <cell r="A232">
            <v>225</v>
          </cell>
        </row>
        <row r="233">
          <cell r="A233">
            <v>226</v>
          </cell>
        </row>
        <row r="234">
          <cell r="A234">
            <v>227</v>
          </cell>
        </row>
        <row r="235">
          <cell r="A235">
            <v>228</v>
          </cell>
        </row>
        <row r="236">
          <cell r="A236">
            <v>229</v>
          </cell>
        </row>
        <row r="237">
          <cell r="A237">
            <v>230</v>
          </cell>
        </row>
        <row r="238">
          <cell r="A238">
            <v>231</v>
          </cell>
        </row>
        <row r="239">
          <cell r="A239">
            <v>232</v>
          </cell>
        </row>
        <row r="240">
          <cell r="A240">
            <v>233</v>
          </cell>
        </row>
        <row r="241">
          <cell r="A241">
            <v>234</v>
          </cell>
        </row>
        <row r="242">
          <cell r="A242">
            <v>235</v>
          </cell>
        </row>
        <row r="243">
          <cell r="A243">
            <v>236</v>
          </cell>
        </row>
        <row r="244">
          <cell r="A244">
            <v>237</v>
          </cell>
        </row>
        <row r="245">
          <cell r="A245">
            <v>238</v>
          </cell>
        </row>
        <row r="246">
          <cell r="A246">
            <v>239</v>
          </cell>
        </row>
        <row r="247">
          <cell r="A247">
            <v>240</v>
          </cell>
        </row>
        <row r="248">
          <cell r="A248">
            <v>241</v>
          </cell>
        </row>
        <row r="249">
          <cell r="A249">
            <v>242</v>
          </cell>
        </row>
        <row r="250">
          <cell r="A250">
            <v>243</v>
          </cell>
        </row>
        <row r="251">
          <cell r="A251">
            <v>244</v>
          </cell>
        </row>
        <row r="252">
          <cell r="A252">
            <v>245</v>
          </cell>
        </row>
        <row r="253">
          <cell r="A253">
            <v>246</v>
          </cell>
        </row>
        <row r="254">
          <cell r="A254">
            <v>247</v>
          </cell>
        </row>
        <row r="255">
          <cell r="A255">
            <v>248</v>
          </cell>
        </row>
        <row r="256">
          <cell r="A256">
            <v>249</v>
          </cell>
        </row>
        <row r="257">
          <cell r="A257">
            <v>250</v>
          </cell>
        </row>
        <row r="258">
          <cell r="A258">
            <v>251</v>
          </cell>
        </row>
        <row r="259">
          <cell r="A259">
            <v>252</v>
          </cell>
        </row>
        <row r="260">
          <cell r="A260">
            <v>253</v>
          </cell>
        </row>
        <row r="261">
          <cell r="A261">
            <v>254</v>
          </cell>
        </row>
        <row r="262">
          <cell r="A262">
            <v>255</v>
          </cell>
        </row>
        <row r="263">
          <cell r="A263">
            <v>256</v>
          </cell>
        </row>
        <row r="264">
          <cell r="A264">
            <v>257</v>
          </cell>
        </row>
        <row r="265">
          <cell r="A265">
            <v>258</v>
          </cell>
        </row>
        <row r="266">
          <cell r="A266">
            <v>259</v>
          </cell>
        </row>
        <row r="267">
          <cell r="A267">
            <v>260</v>
          </cell>
        </row>
        <row r="268">
          <cell r="A268">
            <v>261</v>
          </cell>
        </row>
        <row r="269">
          <cell r="A269">
            <v>262</v>
          </cell>
        </row>
        <row r="270">
          <cell r="A270">
            <v>263</v>
          </cell>
        </row>
        <row r="271">
          <cell r="A271">
            <v>264</v>
          </cell>
        </row>
        <row r="272">
          <cell r="A272">
            <v>265</v>
          </cell>
        </row>
        <row r="273">
          <cell r="A273">
            <v>266</v>
          </cell>
        </row>
        <row r="274">
          <cell r="A274">
            <v>267</v>
          </cell>
        </row>
        <row r="275">
          <cell r="A275">
            <v>268</v>
          </cell>
        </row>
        <row r="276">
          <cell r="A276">
            <v>269</v>
          </cell>
        </row>
        <row r="277">
          <cell r="A277">
            <v>270</v>
          </cell>
        </row>
        <row r="278">
          <cell r="A278">
            <v>271</v>
          </cell>
        </row>
        <row r="279">
          <cell r="A279">
            <v>272</v>
          </cell>
        </row>
        <row r="280">
          <cell r="A280">
            <v>273</v>
          </cell>
        </row>
        <row r="281">
          <cell r="A281">
            <v>274</v>
          </cell>
        </row>
        <row r="282">
          <cell r="A282">
            <v>275</v>
          </cell>
        </row>
        <row r="283">
          <cell r="A283">
            <v>276</v>
          </cell>
        </row>
        <row r="284">
          <cell r="A284">
            <v>277</v>
          </cell>
        </row>
        <row r="285">
          <cell r="A285">
            <v>278</v>
          </cell>
        </row>
        <row r="286">
          <cell r="A286">
            <v>279</v>
          </cell>
        </row>
        <row r="287">
          <cell r="A287">
            <v>280</v>
          </cell>
        </row>
        <row r="288">
          <cell r="A288">
            <v>281</v>
          </cell>
        </row>
        <row r="289">
          <cell r="A289">
            <v>282</v>
          </cell>
        </row>
        <row r="290">
          <cell r="A290">
            <v>283</v>
          </cell>
        </row>
        <row r="291">
          <cell r="A291">
            <v>284</v>
          </cell>
        </row>
        <row r="292">
          <cell r="A292">
            <v>285</v>
          </cell>
        </row>
        <row r="293">
          <cell r="A293">
            <v>286</v>
          </cell>
        </row>
        <row r="294">
          <cell r="A294">
            <v>287</v>
          </cell>
        </row>
        <row r="295">
          <cell r="A295">
            <v>288</v>
          </cell>
        </row>
        <row r="296">
          <cell r="A296">
            <v>289</v>
          </cell>
        </row>
        <row r="297">
          <cell r="A297">
            <v>290</v>
          </cell>
        </row>
        <row r="298">
          <cell r="A298">
            <v>291</v>
          </cell>
        </row>
        <row r="299">
          <cell r="A299">
            <v>292</v>
          </cell>
        </row>
        <row r="300">
          <cell r="A300">
            <v>293</v>
          </cell>
        </row>
      </sheetData>
      <sheetData sheetId="10">
        <row r="5">
          <cell r="D5">
            <v>0</v>
          </cell>
        </row>
        <row r="7">
          <cell r="B7" t="str">
            <v>N_Riga</v>
          </cell>
          <cell r="D7" t="str">
            <v>N_Riga bis</v>
          </cell>
        </row>
        <row r="8">
          <cell r="D8">
            <v>1</v>
          </cell>
        </row>
      </sheetData>
      <sheetData sheetId="11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N_Riga</v>
          </cell>
        </row>
        <row r="8">
          <cell r="A8">
            <v>1</v>
          </cell>
        </row>
      </sheetData>
      <sheetData sheetId="14">
        <row r="1">
          <cell r="D1">
            <v>0</v>
          </cell>
        </row>
        <row r="2">
          <cell r="D2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B10">
            <v>0</v>
          </cell>
          <cell r="D10">
            <v>0</v>
          </cell>
        </row>
        <row r="11">
          <cell r="D11">
            <v>0</v>
          </cell>
        </row>
      </sheetData>
      <sheetData sheetId="15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  <cell r="H7" t="str">
            <v>nome_soggetto</v>
          </cell>
        </row>
        <row r="8">
          <cell r="A8">
            <v>1</v>
          </cell>
        </row>
      </sheetData>
      <sheetData sheetId="16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 t="str">
            <v>N_riga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  <row r="116">
          <cell r="A116">
            <v>111</v>
          </cell>
        </row>
        <row r="117">
          <cell r="A117">
            <v>112</v>
          </cell>
        </row>
        <row r="118">
          <cell r="A118">
            <v>113</v>
          </cell>
        </row>
        <row r="119">
          <cell r="A119">
            <v>114</v>
          </cell>
        </row>
        <row r="120">
          <cell r="A120">
            <v>115</v>
          </cell>
        </row>
        <row r="121">
          <cell r="A121">
            <v>116</v>
          </cell>
        </row>
        <row r="122">
          <cell r="A122">
            <v>117</v>
          </cell>
        </row>
        <row r="123">
          <cell r="A123">
            <v>118</v>
          </cell>
        </row>
        <row r="124">
          <cell r="A124">
            <v>119</v>
          </cell>
        </row>
        <row r="125">
          <cell r="A125">
            <v>120</v>
          </cell>
        </row>
        <row r="126">
          <cell r="A126">
            <v>121</v>
          </cell>
        </row>
        <row r="127">
          <cell r="A127">
            <v>122</v>
          </cell>
        </row>
        <row r="128">
          <cell r="A128">
            <v>123</v>
          </cell>
        </row>
        <row r="129">
          <cell r="A129">
            <v>124</v>
          </cell>
        </row>
        <row r="130">
          <cell r="A130">
            <v>125</v>
          </cell>
        </row>
        <row r="131">
          <cell r="A131">
            <v>126</v>
          </cell>
        </row>
        <row r="132">
          <cell r="A132">
            <v>127</v>
          </cell>
        </row>
        <row r="133">
          <cell r="A133">
            <v>128</v>
          </cell>
        </row>
        <row r="134">
          <cell r="A134">
            <v>129</v>
          </cell>
        </row>
        <row r="135">
          <cell r="A135">
            <v>130</v>
          </cell>
        </row>
        <row r="136">
          <cell r="A136">
            <v>131</v>
          </cell>
        </row>
        <row r="137">
          <cell r="A137">
            <v>132</v>
          </cell>
        </row>
        <row r="138">
          <cell r="A138">
            <v>133</v>
          </cell>
        </row>
        <row r="139">
          <cell r="A139">
            <v>134</v>
          </cell>
        </row>
        <row r="140">
          <cell r="A140">
            <v>135</v>
          </cell>
        </row>
        <row r="141">
          <cell r="A141">
            <v>136</v>
          </cell>
        </row>
        <row r="142">
          <cell r="A142">
            <v>137</v>
          </cell>
        </row>
        <row r="143">
          <cell r="A143">
            <v>138</v>
          </cell>
        </row>
        <row r="144">
          <cell r="A144">
            <v>139</v>
          </cell>
        </row>
        <row r="145">
          <cell r="A145">
            <v>140</v>
          </cell>
        </row>
        <row r="146">
          <cell r="A146">
            <v>141</v>
          </cell>
        </row>
        <row r="147">
          <cell r="A147">
            <v>142</v>
          </cell>
        </row>
        <row r="148">
          <cell r="A148">
            <v>143</v>
          </cell>
        </row>
        <row r="149">
          <cell r="A149">
            <v>144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</row>
        <row r="178">
          <cell r="A178">
            <v>173</v>
          </cell>
        </row>
        <row r="179">
          <cell r="A179">
            <v>174</v>
          </cell>
        </row>
        <row r="180">
          <cell r="A180">
            <v>175</v>
          </cell>
        </row>
        <row r="181">
          <cell r="A181">
            <v>176</v>
          </cell>
        </row>
        <row r="182">
          <cell r="A182">
            <v>177</v>
          </cell>
        </row>
        <row r="183">
          <cell r="A183">
            <v>178</v>
          </cell>
        </row>
        <row r="184">
          <cell r="A184">
            <v>179</v>
          </cell>
        </row>
        <row r="185">
          <cell r="A185">
            <v>180</v>
          </cell>
        </row>
        <row r="186">
          <cell r="A186">
            <v>181</v>
          </cell>
        </row>
        <row r="187">
          <cell r="A187">
            <v>182</v>
          </cell>
        </row>
        <row r="188">
          <cell r="A188">
            <v>183</v>
          </cell>
        </row>
        <row r="189">
          <cell r="A189">
            <v>184</v>
          </cell>
        </row>
        <row r="190">
          <cell r="A190">
            <v>185</v>
          </cell>
        </row>
        <row r="191">
          <cell r="A191">
            <v>186</v>
          </cell>
        </row>
        <row r="192">
          <cell r="A192">
            <v>187</v>
          </cell>
        </row>
        <row r="193">
          <cell r="A193">
            <v>188</v>
          </cell>
        </row>
        <row r="194">
          <cell r="A194">
            <v>189</v>
          </cell>
        </row>
        <row r="195">
          <cell r="A195">
            <v>190</v>
          </cell>
        </row>
        <row r="196">
          <cell r="A196">
            <v>191</v>
          </cell>
        </row>
        <row r="197">
          <cell r="A197">
            <v>192</v>
          </cell>
        </row>
        <row r="198">
          <cell r="A198">
            <v>193</v>
          </cell>
        </row>
        <row r="199">
          <cell r="A199">
            <v>194</v>
          </cell>
        </row>
        <row r="200">
          <cell r="A200">
            <v>195</v>
          </cell>
        </row>
        <row r="201">
          <cell r="A201">
            <v>196</v>
          </cell>
        </row>
        <row r="202">
          <cell r="A202">
            <v>197</v>
          </cell>
        </row>
        <row r="203">
          <cell r="A203">
            <v>198</v>
          </cell>
        </row>
        <row r="204">
          <cell r="A204">
            <v>199</v>
          </cell>
        </row>
        <row r="205">
          <cell r="A205">
            <v>200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</sheetData>
      <sheetData sheetId="17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 t="str">
            <v>N_riga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  <row r="116">
          <cell r="A116">
            <v>111</v>
          </cell>
        </row>
        <row r="117">
          <cell r="A117">
            <v>112</v>
          </cell>
        </row>
        <row r="118">
          <cell r="A118">
            <v>113</v>
          </cell>
        </row>
        <row r="119">
          <cell r="A119">
            <v>114</v>
          </cell>
        </row>
        <row r="120">
          <cell r="A120">
            <v>115</v>
          </cell>
        </row>
        <row r="121">
          <cell r="A121">
            <v>116</v>
          </cell>
        </row>
        <row r="122">
          <cell r="A122">
            <v>117</v>
          </cell>
        </row>
        <row r="123">
          <cell r="A123">
            <v>118</v>
          </cell>
        </row>
        <row r="124">
          <cell r="A124">
            <v>119</v>
          </cell>
        </row>
        <row r="125">
          <cell r="A125">
            <v>120</v>
          </cell>
        </row>
        <row r="126">
          <cell r="A126">
            <v>121</v>
          </cell>
        </row>
        <row r="127">
          <cell r="A127">
            <v>122</v>
          </cell>
        </row>
        <row r="128">
          <cell r="A128">
            <v>123</v>
          </cell>
        </row>
        <row r="129">
          <cell r="A129">
            <v>124</v>
          </cell>
        </row>
        <row r="130">
          <cell r="A130">
            <v>125</v>
          </cell>
        </row>
        <row r="131">
          <cell r="A131">
            <v>126</v>
          </cell>
        </row>
        <row r="132">
          <cell r="A132">
            <v>127</v>
          </cell>
        </row>
        <row r="133">
          <cell r="A133">
            <v>128</v>
          </cell>
        </row>
        <row r="134">
          <cell r="A134">
            <v>129</v>
          </cell>
        </row>
        <row r="135">
          <cell r="A135">
            <v>130</v>
          </cell>
        </row>
        <row r="136">
          <cell r="A136">
            <v>131</v>
          </cell>
        </row>
        <row r="137">
          <cell r="A137">
            <v>132</v>
          </cell>
        </row>
        <row r="138">
          <cell r="A138">
            <v>133</v>
          </cell>
        </row>
        <row r="139">
          <cell r="A139">
            <v>134</v>
          </cell>
        </row>
        <row r="140">
          <cell r="A140">
            <v>135</v>
          </cell>
        </row>
        <row r="141">
          <cell r="A141">
            <v>136</v>
          </cell>
        </row>
        <row r="142">
          <cell r="A142">
            <v>137</v>
          </cell>
        </row>
        <row r="143">
          <cell r="A143">
            <v>138</v>
          </cell>
        </row>
        <row r="144">
          <cell r="A144">
            <v>139</v>
          </cell>
        </row>
        <row r="145">
          <cell r="A145">
            <v>140</v>
          </cell>
        </row>
        <row r="146">
          <cell r="A146">
            <v>141</v>
          </cell>
        </row>
        <row r="147">
          <cell r="A147">
            <v>142</v>
          </cell>
        </row>
        <row r="148">
          <cell r="A148">
            <v>143</v>
          </cell>
        </row>
        <row r="149">
          <cell r="A149">
            <v>144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</row>
        <row r="178">
          <cell r="A178">
            <v>173</v>
          </cell>
        </row>
        <row r="179">
          <cell r="A179">
            <v>174</v>
          </cell>
        </row>
        <row r="180">
          <cell r="A180">
            <v>175</v>
          </cell>
        </row>
        <row r="181">
          <cell r="A181">
            <v>176</v>
          </cell>
        </row>
        <row r="182">
          <cell r="A182">
            <v>177</v>
          </cell>
        </row>
        <row r="183">
          <cell r="A183">
            <v>178</v>
          </cell>
        </row>
        <row r="184">
          <cell r="A184">
            <v>179</v>
          </cell>
        </row>
        <row r="185">
          <cell r="A185">
            <v>180</v>
          </cell>
        </row>
        <row r="186">
          <cell r="A186">
            <v>181</v>
          </cell>
        </row>
        <row r="187">
          <cell r="A187">
            <v>182</v>
          </cell>
        </row>
        <row r="188">
          <cell r="A188">
            <v>183</v>
          </cell>
        </row>
        <row r="189">
          <cell r="A189">
            <v>184</v>
          </cell>
        </row>
        <row r="190">
          <cell r="A190">
            <v>185</v>
          </cell>
        </row>
        <row r="191">
          <cell r="A191">
            <v>186</v>
          </cell>
        </row>
        <row r="192">
          <cell r="A192">
            <v>187</v>
          </cell>
        </row>
        <row r="193">
          <cell r="A193">
            <v>188</v>
          </cell>
        </row>
        <row r="194">
          <cell r="A194">
            <v>189</v>
          </cell>
        </row>
        <row r="195">
          <cell r="A195">
            <v>190</v>
          </cell>
        </row>
        <row r="196">
          <cell r="A196">
            <v>191</v>
          </cell>
        </row>
        <row r="197">
          <cell r="A197">
            <v>192</v>
          </cell>
        </row>
        <row r="198">
          <cell r="A198">
            <v>193</v>
          </cell>
        </row>
        <row r="199">
          <cell r="A199">
            <v>194</v>
          </cell>
        </row>
        <row r="200">
          <cell r="A200">
            <v>195</v>
          </cell>
        </row>
        <row r="201">
          <cell r="A201">
            <v>196</v>
          </cell>
        </row>
        <row r="202">
          <cell r="A202">
            <v>197</v>
          </cell>
        </row>
        <row r="203">
          <cell r="A203">
            <v>198</v>
          </cell>
        </row>
        <row r="204">
          <cell r="A204">
            <v>199</v>
          </cell>
        </row>
        <row r="205">
          <cell r="A205">
            <v>200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</sheetData>
      <sheetData sheetId="18">
        <row r="1">
          <cell r="Q1">
            <v>0</v>
          </cell>
        </row>
        <row r="2">
          <cell r="Q2">
            <v>0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2">
          <cell r="A12" t="str">
            <v>N_riga</v>
          </cell>
          <cell r="Q12" t="str">
            <v>IMMOBILIZZAZIONE</v>
          </cell>
        </row>
        <row r="13">
          <cell r="Q13">
            <v>0</v>
          </cell>
        </row>
        <row r="14">
          <cell r="Q14" t="str">
            <v>Servizio idrico integrato</v>
          </cell>
        </row>
        <row r="15">
          <cell r="Q15" t="str">
            <v>Servizio idrico integrato</v>
          </cell>
        </row>
        <row r="16">
          <cell r="Q16" t="str">
            <v>Servizio idrico integrato</v>
          </cell>
        </row>
        <row r="17">
          <cell r="Q17" t="str">
            <v>Servizio idrico integrato</v>
          </cell>
        </row>
        <row r="18">
          <cell r="Q18" t="str">
            <v>Servizio idrico integrato</v>
          </cell>
        </row>
        <row r="19">
          <cell r="Q19" t="str">
            <v>Servizio idrico integrato</v>
          </cell>
        </row>
        <row r="20">
          <cell r="Q20" t="str">
            <v>Servizio idrico integrato</v>
          </cell>
        </row>
        <row r="21">
          <cell r="Q21" t="str">
            <v>Servizio idrico integrato</v>
          </cell>
        </row>
        <row r="22">
          <cell r="Q22" t="str">
            <v>Servizio idrico integrato</v>
          </cell>
        </row>
        <row r="23">
          <cell r="Q23" t="str">
            <v>Servizio idrico integrato</v>
          </cell>
        </row>
        <row r="24">
          <cell r="Q24" t="str">
            <v>Servizio idrico integrato</v>
          </cell>
        </row>
        <row r="25">
          <cell r="Q25" t="str">
            <v>Servizio idrico integrato</v>
          </cell>
        </row>
        <row r="26">
          <cell r="Q26" t="str">
            <v>Servizio idrico integrato</v>
          </cell>
        </row>
        <row r="27">
          <cell r="Q27" t="str">
            <v>Servizio idrico integrato</v>
          </cell>
        </row>
        <row r="28">
          <cell r="Q28" t="str">
            <v>Servizio idrico integrato</v>
          </cell>
        </row>
        <row r="29">
          <cell r="Q29" t="str">
            <v>Servizio idrico integrato</v>
          </cell>
        </row>
        <row r="30">
          <cell r="Q30" t="str">
            <v>Altri servizi idrici</v>
          </cell>
        </row>
        <row r="31">
          <cell r="Q31" t="str">
            <v>Servizio idrico integrato</v>
          </cell>
        </row>
        <row r="32">
          <cell r="Q32" t="str">
            <v>Servizio idrico integrato</v>
          </cell>
        </row>
        <row r="33">
          <cell r="Q33" t="str">
            <v>Servizio idrico integrato</v>
          </cell>
        </row>
        <row r="34">
          <cell r="Q34" t="str">
            <v>Servizio idrico integrato</v>
          </cell>
        </row>
        <row r="35">
          <cell r="Q35" t="str">
            <v>Servizio idrico integrato</v>
          </cell>
        </row>
        <row r="36">
          <cell r="Q36" t="str">
            <v>Servizio idrico integrato</v>
          </cell>
        </row>
        <row r="37">
          <cell r="Q37" t="str">
            <v>Servizio idrico integrato</v>
          </cell>
        </row>
        <row r="38">
          <cell r="Q38" t="str">
            <v>Servizio idrico integrato</v>
          </cell>
        </row>
        <row r="39">
          <cell r="Q39" t="str">
            <v>Servizio idrico integrato</v>
          </cell>
        </row>
        <row r="40">
          <cell r="Q40" t="str">
            <v>Servizio idrico integrato</v>
          </cell>
        </row>
        <row r="41">
          <cell r="Q41" t="str">
            <v>Servizio idrico integrato</v>
          </cell>
        </row>
        <row r="42">
          <cell r="Q42" t="str">
            <v>Servizio idrico integrato</v>
          </cell>
        </row>
        <row r="43">
          <cell r="Q43" t="str">
            <v>Servizio idrico integrato</v>
          </cell>
        </row>
        <row r="44">
          <cell r="Q44" t="str">
            <v>Servizio idrico integrato</v>
          </cell>
        </row>
        <row r="45">
          <cell r="Q45" t="str">
            <v>Servizio idrico integrato</v>
          </cell>
        </row>
        <row r="46">
          <cell r="Q46" t="str">
            <v>Servizio idrico integrato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0</v>
          </cell>
        </row>
        <row r="76">
          <cell r="Q76">
            <v>0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0</v>
          </cell>
        </row>
        <row r="94">
          <cell r="Q94">
            <v>0</v>
          </cell>
        </row>
        <row r="95">
          <cell r="Q95">
            <v>0</v>
          </cell>
        </row>
        <row r="96">
          <cell r="Q96">
            <v>0</v>
          </cell>
        </row>
        <row r="97">
          <cell r="Q97">
            <v>0</v>
          </cell>
        </row>
        <row r="98">
          <cell r="Q98">
            <v>0</v>
          </cell>
        </row>
        <row r="99">
          <cell r="Q99">
            <v>0</v>
          </cell>
        </row>
        <row r="100">
          <cell r="Q100">
            <v>0</v>
          </cell>
        </row>
        <row r="101">
          <cell r="Q101">
            <v>0</v>
          </cell>
        </row>
        <row r="102">
          <cell r="Q102">
            <v>0</v>
          </cell>
        </row>
        <row r="103">
          <cell r="Q103">
            <v>0</v>
          </cell>
        </row>
        <row r="104">
          <cell r="Q104">
            <v>0</v>
          </cell>
        </row>
        <row r="105">
          <cell r="Q105">
            <v>0</v>
          </cell>
        </row>
        <row r="106">
          <cell r="Q106">
            <v>0</v>
          </cell>
        </row>
        <row r="107">
          <cell r="Q107">
            <v>0</v>
          </cell>
        </row>
        <row r="108">
          <cell r="Q108">
            <v>0</v>
          </cell>
        </row>
        <row r="109">
          <cell r="Q109">
            <v>0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>
            <v>0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</sheetData>
      <sheetData sheetId="19">
        <row r="1">
          <cell r="A1">
            <v>0</v>
          </cell>
        </row>
        <row r="2">
          <cell r="A2" t="str">
            <v>3. DISMISSIONI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N_riga</v>
          </cell>
        </row>
        <row r="8">
          <cell r="A8">
            <v>0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1">
          <cell r="A91">
            <v>83</v>
          </cell>
        </row>
        <row r="92">
          <cell r="A92">
            <v>84</v>
          </cell>
        </row>
        <row r="93">
          <cell r="A93">
            <v>85</v>
          </cell>
        </row>
        <row r="94">
          <cell r="A94">
            <v>86</v>
          </cell>
        </row>
        <row r="95">
          <cell r="A95">
            <v>87</v>
          </cell>
        </row>
        <row r="96">
          <cell r="A96">
            <v>88</v>
          </cell>
        </row>
        <row r="97">
          <cell r="A97">
            <v>89</v>
          </cell>
        </row>
        <row r="98">
          <cell r="A98">
            <v>90</v>
          </cell>
        </row>
        <row r="99">
          <cell r="A99">
            <v>91</v>
          </cell>
        </row>
        <row r="100">
          <cell r="A100">
            <v>92</v>
          </cell>
        </row>
        <row r="101">
          <cell r="A101">
            <v>93</v>
          </cell>
        </row>
        <row r="102">
          <cell r="A102">
            <v>94</v>
          </cell>
        </row>
        <row r="103">
          <cell r="A103">
            <v>95</v>
          </cell>
        </row>
        <row r="104">
          <cell r="A104">
            <v>96</v>
          </cell>
        </row>
        <row r="105">
          <cell r="A105">
            <v>97</v>
          </cell>
        </row>
        <row r="106">
          <cell r="A106">
            <v>98</v>
          </cell>
        </row>
        <row r="107">
          <cell r="A107">
            <v>99</v>
          </cell>
        </row>
        <row r="108">
          <cell r="A108">
            <v>100</v>
          </cell>
        </row>
        <row r="109">
          <cell r="A109">
            <v>101</v>
          </cell>
        </row>
        <row r="110">
          <cell r="A110">
            <v>102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  <row r="116">
          <cell r="A116">
            <v>108</v>
          </cell>
        </row>
        <row r="117">
          <cell r="A117">
            <v>109</v>
          </cell>
        </row>
        <row r="118">
          <cell r="A118">
            <v>110</v>
          </cell>
        </row>
        <row r="119">
          <cell r="A119">
            <v>111</v>
          </cell>
        </row>
        <row r="120">
          <cell r="A120">
            <v>112</v>
          </cell>
        </row>
        <row r="121">
          <cell r="A121">
            <v>113</v>
          </cell>
        </row>
        <row r="122">
          <cell r="A122">
            <v>114</v>
          </cell>
        </row>
        <row r="123">
          <cell r="A123">
            <v>115</v>
          </cell>
        </row>
        <row r="124">
          <cell r="A124">
            <v>116</v>
          </cell>
        </row>
        <row r="125">
          <cell r="A125">
            <v>117</v>
          </cell>
        </row>
        <row r="126">
          <cell r="A126">
            <v>118</v>
          </cell>
        </row>
        <row r="127">
          <cell r="A127">
            <v>119</v>
          </cell>
        </row>
        <row r="128">
          <cell r="A128">
            <v>120</v>
          </cell>
        </row>
        <row r="129">
          <cell r="A129">
            <v>121</v>
          </cell>
        </row>
        <row r="130">
          <cell r="A130">
            <v>122</v>
          </cell>
        </row>
        <row r="131">
          <cell r="A131">
            <v>123</v>
          </cell>
        </row>
        <row r="132">
          <cell r="A132">
            <v>124</v>
          </cell>
        </row>
        <row r="133">
          <cell r="A133">
            <v>125</v>
          </cell>
        </row>
        <row r="134">
          <cell r="A134">
            <v>126</v>
          </cell>
        </row>
        <row r="135">
          <cell r="A135">
            <v>127</v>
          </cell>
        </row>
        <row r="136">
          <cell r="A136">
            <v>128</v>
          </cell>
        </row>
        <row r="137">
          <cell r="A137">
            <v>129</v>
          </cell>
        </row>
        <row r="138">
          <cell r="A138">
            <v>130</v>
          </cell>
        </row>
        <row r="139">
          <cell r="A139">
            <v>131</v>
          </cell>
        </row>
        <row r="140">
          <cell r="A140">
            <v>132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A143">
            <v>135</v>
          </cell>
        </row>
        <row r="144">
          <cell r="A144">
            <v>136</v>
          </cell>
        </row>
        <row r="145">
          <cell r="A145">
            <v>137</v>
          </cell>
        </row>
        <row r="146">
          <cell r="A146">
            <v>138</v>
          </cell>
        </row>
        <row r="147">
          <cell r="A147">
            <v>139</v>
          </cell>
        </row>
        <row r="148">
          <cell r="A148">
            <v>140</v>
          </cell>
        </row>
        <row r="149">
          <cell r="A149">
            <v>141</v>
          </cell>
        </row>
        <row r="150">
          <cell r="A150">
            <v>142</v>
          </cell>
        </row>
        <row r="151">
          <cell r="A151">
            <v>143</v>
          </cell>
        </row>
        <row r="152">
          <cell r="A152">
            <v>144</v>
          </cell>
        </row>
        <row r="153">
          <cell r="A153">
            <v>145</v>
          </cell>
        </row>
        <row r="154">
          <cell r="A154">
            <v>146</v>
          </cell>
        </row>
        <row r="155">
          <cell r="A155">
            <v>147</v>
          </cell>
        </row>
        <row r="156">
          <cell r="A156">
            <v>148</v>
          </cell>
        </row>
        <row r="157">
          <cell r="A157">
            <v>149</v>
          </cell>
        </row>
        <row r="158">
          <cell r="A158">
            <v>150</v>
          </cell>
        </row>
        <row r="159">
          <cell r="A159">
            <v>151</v>
          </cell>
        </row>
        <row r="160">
          <cell r="A160">
            <v>152</v>
          </cell>
        </row>
        <row r="161">
          <cell r="A161">
            <v>153</v>
          </cell>
        </row>
        <row r="162">
          <cell r="A162">
            <v>154</v>
          </cell>
        </row>
        <row r="163">
          <cell r="A163">
            <v>155</v>
          </cell>
        </row>
        <row r="164">
          <cell r="A164">
            <v>156</v>
          </cell>
        </row>
        <row r="165">
          <cell r="A165">
            <v>157</v>
          </cell>
        </row>
        <row r="166">
          <cell r="A166">
            <v>158</v>
          </cell>
        </row>
        <row r="167">
          <cell r="A167">
            <v>159</v>
          </cell>
        </row>
        <row r="168">
          <cell r="A168">
            <v>160</v>
          </cell>
        </row>
        <row r="169">
          <cell r="A169">
            <v>161</v>
          </cell>
        </row>
        <row r="170">
          <cell r="A170">
            <v>162</v>
          </cell>
        </row>
        <row r="171">
          <cell r="A171">
            <v>163</v>
          </cell>
        </row>
        <row r="172">
          <cell r="A172">
            <v>164</v>
          </cell>
        </row>
        <row r="173">
          <cell r="A173">
            <v>165</v>
          </cell>
        </row>
        <row r="174">
          <cell r="A174">
            <v>166</v>
          </cell>
        </row>
        <row r="175">
          <cell r="A175">
            <v>167</v>
          </cell>
        </row>
        <row r="176">
          <cell r="A176">
            <v>168</v>
          </cell>
        </row>
        <row r="177">
          <cell r="A177">
            <v>169</v>
          </cell>
        </row>
        <row r="178">
          <cell r="A178">
            <v>170</v>
          </cell>
        </row>
        <row r="179">
          <cell r="A179">
            <v>171</v>
          </cell>
        </row>
        <row r="180">
          <cell r="A180">
            <v>172</v>
          </cell>
        </row>
        <row r="181">
          <cell r="A181">
            <v>173</v>
          </cell>
        </row>
        <row r="182">
          <cell r="A182">
            <v>174</v>
          </cell>
        </row>
        <row r="183">
          <cell r="A183">
            <v>175</v>
          </cell>
        </row>
        <row r="184">
          <cell r="A184">
            <v>176</v>
          </cell>
        </row>
        <row r="185">
          <cell r="A185">
            <v>177</v>
          </cell>
        </row>
        <row r="186">
          <cell r="A186">
            <v>178</v>
          </cell>
        </row>
        <row r="187">
          <cell r="A187">
            <v>179</v>
          </cell>
        </row>
        <row r="188">
          <cell r="A188">
            <v>180</v>
          </cell>
        </row>
        <row r="189">
          <cell r="A189">
            <v>181</v>
          </cell>
        </row>
        <row r="190">
          <cell r="A190">
            <v>182</v>
          </cell>
        </row>
        <row r="191">
          <cell r="A191">
            <v>183</v>
          </cell>
        </row>
        <row r="192">
          <cell r="A192">
            <v>184</v>
          </cell>
        </row>
        <row r="193">
          <cell r="A193">
            <v>185</v>
          </cell>
        </row>
        <row r="194">
          <cell r="A194">
            <v>186</v>
          </cell>
        </row>
        <row r="195">
          <cell r="A195">
            <v>187</v>
          </cell>
        </row>
        <row r="196">
          <cell r="A196">
            <v>188</v>
          </cell>
        </row>
        <row r="197">
          <cell r="A197">
            <v>189</v>
          </cell>
        </row>
        <row r="198">
          <cell r="A198">
            <v>190</v>
          </cell>
        </row>
        <row r="199">
          <cell r="A199">
            <v>191</v>
          </cell>
        </row>
        <row r="200">
          <cell r="A200">
            <v>192</v>
          </cell>
        </row>
        <row r="201">
          <cell r="A201">
            <v>193</v>
          </cell>
        </row>
        <row r="202">
          <cell r="A202">
            <v>194</v>
          </cell>
        </row>
        <row r="203">
          <cell r="A203">
            <v>195</v>
          </cell>
        </row>
        <row r="204">
          <cell r="A204">
            <v>196</v>
          </cell>
        </row>
        <row r="205">
          <cell r="A205">
            <v>197</v>
          </cell>
        </row>
        <row r="206">
          <cell r="A206">
            <v>198</v>
          </cell>
        </row>
        <row r="207">
          <cell r="A207">
            <v>199</v>
          </cell>
        </row>
        <row r="208">
          <cell r="A208">
            <v>200</v>
          </cell>
        </row>
        <row r="209">
          <cell r="A209">
            <v>201</v>
          </cell>
        </row>
        <row r="210">
          <cell r="A210">
            <v>202</v>
          </cell>
        </row>
        <row r="211">
          <cell r="A211">
            <v>203</v>
          </cell>
        </row>
        <row r="212">
          <cell r="A212">
            <v>204</v>
          </cell>
        </row>
        <row r="213">
          <cell r="A213">
            <v>205</v>
          </cell>
        </row>
        <row r="214">
          <cell r="A214">
            <v>206</v>
          </cell>
        </row>
        <row r="215">
          <cell r="A215">
            <v>207</v>
          </cell>
        </row>
        <row r="216">
          <cell r="A216">
            <v>208</v>
          </cell>
        </row>
        <row r="217">
          <cell r="A217">
            <v>209</v>
          </cell>
        </row>
        <row r="218">
          <cell r="A218">
            <v>210</v>
          </cell>
        </row>
        <row r="219">
          <cell r="A219">
            <v>211</v>
          </cell>
        </row>
        <row r="220">
          <cell r="A220">
            <v>212</v>
          </cell>
        </row>
        <row r="221">
          <cell r="A221">
            <v>213</v>
          </cell>
        </row>
        <row r="222">
          <cell r="A222">
            <v>214</v>
          </cell>
        </row>
        <row r="223">
          <cell r="A223">
            <v>215</v>
          </cell>
        </row>
        <row r="224">
          <cell r="A224">
            <v>216</v>
          </cell>
        </row>
        <row r="225">
          <cell r="A225">
            <v>217</v>
          </cell>
        </row>
        <row r="226">
          <cell r="A226">
            <v>218</v>
          </cell>
        </row>
        <row r="227">
          <cell r="A227">
            <v>219</v>
          </cell>
        </row>
        <row r="228">
          <cell r="A228">
            <v>220</v>
          </cell>
        </row>
        <row r="229">
          <cell r="A229">
            <v>221</v>
          </cell>
        </row>
        <row r="230">
          <cell r="A230">
            <v>222</v>
          </cell>
        </row>
        <row r="231">
          <cell r="A231">
            <v>223</v>
          </cell>
        </row>
        <row r="232">
          <cell r="A232">
            <v>224</v>
          </cell>
        </row>
        <row r="233">
          <cell r="A233">
            <v>225</v>
          </cell>
        </row>
        <row r="234">
          <cell r="A234">
            <v>226</v>
          </cell>
        </row>
        <row r="235">
          <cell r="A235">
            <v>227</v>
          </cell>
        </row>
        <row r="236">
          <cell r="A236">
            <v>228</v>
          </cell>
        </row>
        <row r="237">
          <cell r="A237">
            <v>229</v>
          </cell>
        </row>
        <row r="238">
          <cell r="A238">
            <v>230</v>
          </cell>
        </row>
        <row r="239">
          <cell r="A239">
            <v>231</v>
          </cell>
        </row>
        <row r="240">
          <cell r="A240">
            <v>232</v>
          </cell>
        </row>
        <row r="241">
          <cell r="A241">
            <v>233</v>
          </cell>
        </row>
        <row r="242">
          <cell r="A242">
            <v>234</v>
          </cell>
        </row>
        <row r="243">
          <cell r="A243">
            <v>235</v>
          </cell>
        </row>
        <row r="244">
          <cell r="A244">
            <v>236</v>
          </cell>
        </row>
        <row r="245">
          <cell r="A245">
            <v>237</v>
          </cell>
        </row>
        <row r="246">
          <cell r="A246">
            <v>238</v>
          </cell>
        </row>
        <row r="247">
          <cell r="A247">
            <v>239</v>
          </cell>
        </row>
        <row r="248">
          <cell r="A248">
            <v>240</v>
          </cell>
        </row>
        <row r="249">
          <cell r="A249">
            <v>241</v>
          </cell>
        </row>
        <row r="250">
          <cell r="A250">
            <v>242</v>
          </cell>
        </row>
        <row r="251">
          <cell r="A251">
            <v>243</v>
          </cell>
        </row>
        <row r="252">
          <cell r="A252">
            <v>244</v>
          </cell>
        </row>
        <row r="253">
          <cell r="A253">
            <v>245</v>
          </cell>
        </row>
        <row r="254">
          <cell r="A254">
            <v>246</v>
          </cell>
        </row>
        <row r="255">
          <cell r="A255">
            <v>247</v>
          </cell>
        </row>
        <row r="256">
          <cell r="A256">
            <v>248</v>
          </cell>
        </row>
        <row r="257">
          <cell r="A257">
            <v>249</v>
          </cell>
        </row>
        <row r="258">
          <cell r="A258">
            <v>250</v>
          </cell>
        </row>
        <row r="259">
          <cell r="A259">
            <v>251</v>
          </cell>
        </row>
        <row r="260">
          <cell r="A260">
            <v>252</v>
          </cell>
        </row>
        <row r="261">
          <cell r="A261">
            <v>253</v>
          </cell>
        </row>
        <row r="262">
          <cell r="A262">
            <v>254</v>
          </cell>
        </row>
        <row r="263">
          <cell r="A263">
            <v>255</v>
          </cell>
        </row>
        <row r="264">
          <cell r="A264">
            <v>256</v>
          </cell>
        </row>
        <row r="265">
          <cell r="A265">
            <v>257</v>
          </cell>
        </row>
        <row r="266">
          <cell r="A266">
            <v>258</v>
          </cell>
        </row>
        <row r="267">
          <cell r="A267">
            <v>259</v>
          </cell>
        </row>
        <row r="268">
          <cell r="A268">
            <v>260</v>
          </cell>
        </row>
        <row r="269">
          <cell r="A269">
            <v>261</v>
          </cell>
        </row>
        <row r="270">
          <cell r="A270">
            <v>262</v>
          </cell>
        </row>
        <row r="271">
          <cell r="A271">
            <v>263</v>
          </cell>
        </row>
        <row r="272">
          <cell r="A272">
            <v>264</v>
          </cell>
        </row>
        <row r="273">
          <cell r="A273">
            <v>265</v>
          </cell>
        </row>
        <row r="274">
          <cell r="A274">
            <v>266</v>
          </cell>
        </row>
        <row r="275">
          <cell r="A275">
            <v>267</v>
          </cell>
        </row>
        <row r="276">
          <cell r="A276">
            <v>268</v>
          </cell>
        </row>
        <row r="277">
          <cell r="A277">
            <v>269</v>
          </cell>
        </row>
        <row r="278">
          <cell r="A278">
            <v>270</v>
          </cell>
        </row>
        <row r="279">
          <cell r="A279">
            <v>271</v>
          </cell>
        </row>
        <row r="280">
          <cell r="A280">
            <v>272</v>
          </cell>
        </row>
        <row r="281">
          <cell r="A281">
            <v>273</v>
          </cell>
        </row>
        <row r="282">
          <cell r="A282">
            <v>274</v>
          </cell>
        </row>
        <row r="283">
          <cell r="A283">
            <v>275</v>
          </cell>
        </row>
        <row r="284">
          <cell r="A284">
            <v>276</v>
          </cell>
        </row>
        <row r="285">
          <cell r="A285">
            <v>277</v>
          </cell>
        </row>
        <row r="286">
          <cell r="A286">
            <v>278</v>
          </cell>
        </row>
        <row r="287">
          <cell r="A287">
            <v>279</v>
          </cell>
        </row>
        <row r="288">
          <cell r="A288">
            <v>280</v>
          </cell>
        </row>
        <row r="289">
          <cell r="A289">
            <v>281</v>
          </cell>
        </row>
        <row r="290">
          <cell r="A290">
            <v>282</v>
          </cell>
        </row>
        <row r="291">
          <cell r="A291">
            <v>283</v>
          </cell>
        </row>
        <row r="292">
          <cell r="A292">
            <v>284</v>
          </cell>
        </row>
        <row r="293">
          <cell r="A293">
            <v>285</v>
          </cell>
        </row>
        <row r="294">
          <cell r="A294">
            <v>286</v>
          </cell>
        </row>
        <row r="295">
          <cell r="A295">
            <v>287</v>
          </cell>
        </row>
        <row r="296">
          <cell r="A296">
            <v>288</v>
          </cell>
        </row>
        <row r="297">
          <cell r="A297">
            <v>289</v>
          </cell>
        </row>
        <row r="298">
          <cell r="A298">
            <v>290</v>
          </cell>
        </row>
        <row r="299">
          <cell r="A299">
            <v>291</v>
          </cell>
        </row>
        <row r="300">
          <cell r="A300">
            <v>292</v>
          </cell>
        </row>
        <row r="301">
          <cell r="A301">
            <v>293</v>
          </cell>
        </row>
        <row r="302">
          <cell r="A302">
            <v>294</v>
          </cell>
        </row>
        <row r="303">
          <cell r="A303">
            <v>295</v>
          </cell>
        </row>
        <row r="304">
          <cell r="A304">
            <v>296</v>
          </cell>
        </row>
        <row r="305">
          <cell r="A305">
            <v>297</v>
          </cell>
        </row>
        <row r="306">
          <cell r="A306">
            <v>298</v>
          </cell>
        </row>
        <row r="307">
          <cell r="A307">
            <v>299</v>
          </cell>
        </row>
        <row r="308">
          <cell r="A308">
            <v>300</v>
          </cell>
        </row>
        <row r="309">
          <cell r="A309">
            <v>301</v>
          </cell>
        </row>
        <row r="310">
          <cell r="A310">
            <v>302</v>
          </cell>
        </row>
        <row r="311">
          <cell r="A311">
            <v>303</v>
          </cell>
        </row>
        <row r="312">
          <cell r="A312">
            <v>304</v>
          </cell>
        </row>
        <row r="313">
          <cell r="A313">
            <v>305</v>
          </cell>
        </row>
        <row r="314">
          <cell r="A314">
            <v>306</v>
          </cell>
        </row>
        <row r="315">
          <cell r="A315">
            <v>307</v>
          </cell>
        </row>
        <row r="316">
          <cell r="A316">
            <v>308</v>
          </cell>
        </row>
        <row r="317">
          <cell r="A317">
            <v>309</v>
          </cell>
        </row>
        <row r="318">
          <cell r="A318">
            <v>310</v>
          </cell>
        </row>
        <row r="319">
          <cell r="A319">
            <v>311</v>
          </cell>
        </row>
        <row r="320">
          <cell r="A320">
            <v>312</v>
          </cell>
        </row>
        <row r="321">
          <cell r="A321">
            <v>313</v>
          </cell>
        </row>
        <row r="322">
          <cell r="A322">
            <v>314</v>
          </cell>
        </row>
        <row r="323">
          <cell r="A323">
            <v>315</v>
          </cell>
        </row>
        <row r="324">
          <cell r="A324">
            <v>316</v>
          </cell>
        </row>
        <row r="325">
          <cell r="A325">
            <v>317</v>
          </cell>
        </row>
        <row r="326">
          <cell r="A326">
            <v>318</v>
          </cell>
        </row>
        <row r="327">
          <cell r="A327">
            <v>319</v>
          </cell>
        </row>
        <row r="328">
          <cell r="A328">
            <v>320</v>
          </cell>
        </row>
        <row r="329">
          <cell r="A329">
            <v>321</v>
          </cell>
        </row>
        <row r="330">
          <cell r="A330">
            <v>322</v>
          </cell>
        </row>
        <row r="331">
          <cell r="A331">
            <v>323</v>
          </cell>
        </row>
        <row r="332">
          <cell r="A332">
            <v>324</v>
          </cell>
        </row>
        <row r="333">
          <cell r="A333">
            <v>325</v>
          </cell>
        </row>
        <row r="334">
          <cell r="A334">
            <v>326</v>
          </cell>
        </row>
        <row r="335">
          <cell r="A335">
            <v>327</v>
          </cell>
        </row>
        <row r="336">
          <cell r="A336">
            <v>328</v>
          </cell>
        </row>
        <row r="337">
          <cell r="A337">
            <v>329</v>
          </cell>
        </row>
        <row r="338">
          <cell r="A338">
            <v>330</v>
          </cell>
        </row>
        <row r="339">
          <cell r="A339">
            <v>331</v>
          </cell>
        </row>
        <row r="340">
          <cell r="A340">
            <v>332</v>
          </cell>
        </row>
        <row r="341">
          <cell r="A341">
            <v>333</v>
          </cell>
        </row>
        <row r="342">
          <cell r="A342">
            <v>334</v>
          </cell>
        </row>
        <row r="343">
          <cell r="A343">
            <v>335</v>
          </cell>
        </row>
        <row r="344">
          <cell r="A344">
            <v>336</v>
          </cell>
        </row>
        <row r="345">
          <cell r="A345">
            <v>337</v>
          </cell>
        </row>
        <row r="346">
          <cell r="A346">
            <v>338</v>
          </cell>
        </row>
        <row r="347">
          <cell r="A347">
            <v>339</v>
          </cell>
        </row>
        <row r="348">
          <cell r="A348">
            <v>340</v>
          </cell>
        </row>
        <row r="349">
          <cell r="A349">
            <v>341</v>
          </cell>
        </row>
        <row r="350">
          <cell r="A350">
            <v>342</v>
          </cell>
        </row>
        <row r="351">
          <cell r="A351">
            <v>343</v>
          </cell>
        </row>
        <row r="352">
          <cell r="A352">
            <v>344</v>
          </cell>
        </row>
        <row r="353">
          <cell r="A353">
            <v>345</v>
          </cell>
        </row>
        <row r="354">
          <cell r="A354">
            <v>346</v>
          </cell>
        </row>
        <row r="355">
          <cell r="A355">
            <v>347</v>
          </cell>
        </row>
        <row r="356">
          <cell r="A356">
            <v>348</v>
          </cell>
        </row>
        <row r="357">
          <cell r="A357">
            <v>349</v>
          </cell>
        </row>
        <row r="358">
          <cell r="A358">
            <v>350</v>
          </cell>
        </row>
        <row r="359">
          <cell r="A359">
            <v>351</v>
          </cell>
        </row>
        <row r="360">
          <cell r="A360">
            <v>352</v>
          </cell>
        </row>
        <row r="361">
          <cell r="A361">
            <v>353</v>
          </cell>
        </row>
        <row r="362">
          <cell r="A362">
            <v>354</v>
          </cell>
        </row>
        <row r="363">
          <cell r="A363">
            <v>355</v>
          </cell>
        </row>
        <row r="364">
          <cell r="A364">
            <v>356</v>
          </cell>
        </row>
        <row r="365">
          <cell r="A365">
            <v>357</v>
          </cell>
        </row>
        <row r="366">
          <cell r="A366">
            <v>358</v>
          </cell>
        </row>
        <row r="367">
          <cell r="A367">
            <v>359</v>
          </cell>
        </row>
        <row r="368">
          <cell r="A368">
            <v>360</v>
          </cell>
        </row>
        <row r="369">
          <cell r="A369">
            <v>361</v>
          </cell>
        </row>
        <row r="370">
          <cell r="A370">
            <v>362</v>
          </cell>
        </row>
        <row r="371">
          <cell r="A371">
            <v>363</v>
          </cell>
        </row>
        <row r="372">
          <cell r="A372">
            <v>364</v>
          </cell>
        </row>
        <row r="373">
          <cell r="A373">
            <v>365</v>
          </cell>
        </row>
        <row r="374">
          <cell r="A374">
            <v>366</v>
          </cell>
        </row>
        <row r="375">
          <cell r="A375">
            <v>367</v>
          </cell>
        </row>
        <row r="376">
          <cell r="A376">
            <v>368</v>
          </cell>
        </row>
        <row r="377">
          <cell r="A377">
            <v>369</v>
          </cell>
        </row>
        <row r="378">
          <cell r="A378">
            <v>370</v>
          </cell>
        </row>
        <row r="379">
          <cell r="A379">
            <v>371</v>
          </cell>
        </row>
        <row r="380">
          <cell r="A380">
            <v>372</v>
          </cell>
        </row>
        <row r="381">
          <cell r="A381">
            <v>373</v>
          </cell>
        </row>
        <row r="382">
          <cell r="A382">
            <v>374</v>
          </cell>
        </row>
        <row r="383">
          <cell r="A383">
            <v>375</v>
          </cell>
        </row>
        <row r="384">
          <cell r="A384">
            <v>376</v>
          </cell>
        </row>
        <row r="385">
          <cell r="A385">
            <v>377</v>
          </cell>
        </row>
        <row r="386">
          <cell r="A386">
            <v>378</v>
          </cell>
        </row>
        <row r="387">
          <cell r="A387">
            <v>379</v>
          </cell>
        </row>
        <row r="388">
          <cell r="A388">
            <v>380</v>
          </cell>
        </row>
        <row r="389">
          <cell r="A389">
            <v>381</v>
          </cell>
        </row>
        <row r="390">
          <cell r="A390">
            <v>382</v>
          </cell>
        </row>
        <row r="391">
          <cell r="A391">
            <v>383</v>
          </cell>
        </row>
        <row r="392">
          <cell r="A392">
            <v>384</v>
          </cell>
        </row>
        <row r="393">
          <cell r="A393">
            <v>385</v>
          </cell>
        </row>
        <row r="394">
          <cell r="A394">
            <v>386</v>
          </cell>
        </row>
        <row r="395">
          <cell r="A395">
            <v>387</v>
          </cell>
        </row>
        <row r="396">
          <cell r="A396">
            <v>388</v>
          </cell>
        </row>
        <row r="397">
          <cell r="A397">
            <v>389</v>
          </cell>
        </row>
        <row r="398">
          <cell r="A398">
            <v>390</v>
          </cell>
        </row>
        <row r="399">
          <cell r="A399">
            <v>391</v>
          </cell>
        </row>
        <row r="400">
          <cell r="A400">
            <v>392</v>
          </cell>
        </row>
        <row r="401">
          <cell r="A401">
            <v>393</v>
          </cell>
        </row>
        <row r="402">
          <cell r="A402">
            <v>394</v>
          </cell>
        </row>
        <row r="403">
          <cell r="A403">
            <v>395</v>
          </cell>
        </row>
        <row r="404">
          <cell r="A404">
            <v>396</v>
          </cell>
        </row>
        <row r="405">
          <cell r="A405">
            <v>397</v>
          </cell>
        </row>
        <row r="406">
          <cell r="A406">
            <v>398</v>
          </cell>
        </row>
        <row r="407">
          <cell r="A407">
            <v>399</v>
          </cell>
        </row>
        <row r="408">
          <cell r="A408">
            <v>400</v>
          </cell>
        </row>
        <row r="409">
          <cell r="A409">
            <v>401</v>
          </cell>
        </row>
        <row r="410">
          <cell r="A410">
            <v>402</v>
          </cell>
        </row>
        <row r="411">
          <cell r="A411">
            <v>403</v>
          </cell>
        </row>
        <row r="412">
          <cell r="A412">
            <v>404</v>
          </cell>
        </row>
        <row r="413">
          <cell r="A413">
            <v>405</v>
          </cell>
        </row>
        <row r="414">
          <cell r="A414">
            <v>406</v>
          </cell>
        </row>
        <row r="415">
          <cell r="A415">
            <v>407</v>
          </cell>
        </row>
        <row r="416">
          <cell r="A416">
            <v>408</v>
          </cell>
        </row>
        <row r="417">
          <cell r="A417">
            <v>409</v>
          </cell>
        </row>
        <row r="418">
          <cell r="A418">
            <v>410</v>
          </cell>
        </row>
        <row r="419">
          <cell r="A419">
            <v>411</v>
          </cell>
        </row>
        <row r="420">
          <cell r="A420">
            <v>412</v>
          </cell>
        </row>
        <row r="421">
          <cell r="A421">
            <v>413</v>
          </cell>
        </row>
        <row r="422">
          <cell r="A422">
            <v>414</v>
          </cell>
        </row>
        <row r="423">
          <cell r="A423">
            <v>415</v>
          </cell>
        </row>
        <row r="424">
          <cell r="A424">
            <v>416</v>
          </cell>
        </row>
        <row r="425">
          <cell r="A425">
            <v>417</v>
          </cell>
        </row>
        <row r="426">
          <cell r="A426">
            <v>418</v>
          </cell>
        </row>
        <row r="427">
          <cell r="A427">
            <v>419</v>
          </cell>
        </row>
        <row r="428">
          <cell r="A428">
            <v>420</v>
          </cell>
        </row>
        <row r="429">
          <cell r="A429">
            <v>421</v>
          </cell>
        </row>
        <row r="430">
          <cell r="A430">
            <v>422</v>
          </cell>
        </row>
        <row r="431">
          <cell r="A431">
            <v>423</v>
          </cell>
        </row>
        <row r="432">
          <cell r="A432">
            <v>424</v>
          </cell>
        </row>
        <row r="433">
          <cell r="A433">
            <v>425</v>
          </cell>
        </row>
        <row r="434">
          <cell r="A434">
            <v>426</v>
          </cell>
        </row>
        <row r="435">
          <cell r="A435">
            <v>427</v>
          </cell>
        </row>
        <row r="436">
          <cell r="A436">
            <v>428</v>
          </cell>
        </row>
        <row r="437">
          <cell r="A437">
            <v>429</v>
          </cell>
        </row>
        <row r="438">
          <cell r="A438">
            <v>430</v>
          </cell>
        </row>
        <row r="439">
          <cell r="A439">
            <v>431</v>
          </cell>
        </row>
        <row r="440">
          <cell r="A440">
            <v>432</v>
          </cell>
        </row>
        <row r="441">
          <cell r="A441">
            <v>433</v>
          </cell>
        </row>
        <row r="442">
          <cell r="A442">
            <v>434</v>
          </cell>
        </row>
        <row r="443">
          <cell r="A443">
            <v>435</v>
          </cell>
        </row>
        <row r="444">
          <cell r="A444">
            <v>436</v>
          </cell>
        </row>
        <row r="445">
          <cell r="A445">
            <v>437</v>
          </cell>
        </row>
        <row r="446">
          <cell r="A446">
            <v>438</v>
          </cell>
        </row>
        <row r="447">
          <cell r="A447">
            <v>439</v>
          </cell>
        </row>
        <row r="448">
          <cell r="A448">
            <v>440</v>
          </cell>
        </row>
        <row r="449">
          <cell r="A449">
            <v>441</v>
          </cell>
        </row>
        <row r="450">
          <cell r="A450">
            <v>442</v>
          </cell>
        </row>
        <row r="451">
          <cell r="A451">
            <v>443</v>
          </cell>
        </row>
        <row r="452">
          <cell r="A452">
            <v>444</v>
          </cell>
        </row>
        <row r="453">
          <cell r="A453">
            <v>445</v>
          </cell>
        </row>
        <row r="454">
          <cell r="A454">
            <v>446</v>
          </cell>
        </row>
        <row r="455">
          <cell r="A455">
            <v>447</v>
          </cell>
        </row>
        <row r="456">
          <cell r="A456">
            <v>448</v>
          </cell>
        </row>
        <row r="457">
          <cell r="A457">
            <v>449</v>
          </cell>
        </row>
        <row r="458">
          <cell r="A458">
            <v>450</v>
          </cell>
        </row>
        <row r="459">
          <cell r="A459">
            <v>451</v>
          </cell>
        </row>
        <row r="460">
          <cell r="A460">
            <v>452</v>
          </cell>
        </row>
        <row r="461">
          <cell r="A461">
            <v>453</v>
          </cell>
        </row>
        <row r="462">
          <cell r="A462">
            <v>454</v>
          </cell>
        </row>
        <row r="463">
          <cell r="A463">
            <v>455</v>
          </cell>
        </row>
        <row r="464">
          <cell r="A464">
            <v>456</v>
          </cell>
        </row>
        <row r="465">
          <cell r="A465">
            <v>457</v>
          </cell>
        </row>
        <row r="466">
          <cell r="A466">
            <v>458</v>
          </cell>
        </row>
        <row r="467">
          <cell r="A467">
            <v>459</v>
          </cell>
        </row>
        <row r="468">
          <cell r="A468">
            <v>460</v>
          </cell>
        </row>
        <row r="469">
          <cell r="A469">
            <v>461</v>
          </cell>
        </row>
        <row r="470">
          <cell r="A470">
            <v>462</v>
          </cell>
        </row>
        <row r="471">
          <cell r="A471">
            <v>463</v>
          </cell>
        </row>
        <row r="472">
          <cell r="A472">
            <v>464</v>
          </cell>
        </row>
        <row r="473">
          <cell r="A473">
            <v>465</v>
          </cell>
        </row>
        <row r="474">
          <cell r="A474">
            <v>466</v>
          </cell>
        </row>
        <row r="475">
          <cell r="A475">
            <v>467</v>
          </cell>
        </row>
        <row r="476">
          <cell r="A476">
            <v>468</v>
          </cell>
        </row>
        <row r="477">
          <cell r="A477">
            <v>469</v>
          </cell>
        </row>
        <row r="478">
          <cell r="A478">
            <v>470</v>
          </cell>
        </row>
        <row r="479">
          <cell r="A479">
            <v>471</v>
          </cell>
        </row>
        <row r="480">
          <cell r="A480">
            <v>472</v>
          </cell>
        </row>
        <row r="481">
          <cell r="A481">
            <v>473</v>
          </cell>
        </row>
        <row r="482">
          <cell r="A482">
            <v>474</v>
          </cell>
        </row>
        <row r="483">
          <cell r="A483">
            <v>475</v>
          </cell>
        </row>
        <row r="484">
          <cell r="A484">
            <v>476</v>
          </cell>
        </row>
        <row r="485">
          <cell r="A485">
            <v>477</v>
          </cell>
        </row>
        <row r="486">
          <cell r="A486">
            <v>478</v>
          </cell>
        </row>
        <row r="487">
          <cell r="A487">
            <v>479</v>
          </cell>
        </row>
        <row r="488">
          <cell r="A488">
            <v>480</v>
          </cell>
        </row>
        <row r="489">
          <cell r="A489">
            <v>481</v>
          </cell>
        </row>
        <row r="490">
          <cell r="A490">
            <v>482</v>
          </cell>
        </row>
        <row r="491">
          <cell r="A491">
            <v>483</v>
          </cell>
        </row>
        <row r="492">
          <cell r="A492">
            <v>484</v>
          </cell>
        </row>
        <row r="493">
          <cell r="A493">
            <v>485</v>
          </cell>
        </row>
        <row r="494">
          <cell r="A494">
            <v>486</v>
          </cell>
        </row>
        <row r="495">
          <cell r="A495">
            <v>487</v>
          </cell>
        </row>
        <row r="496">
          <cell r="A496">
            <v>488</v>
          </cell>
        </row>
        <row r="497">
          <cell r="A497">
            <v>489</v>
          </cell>
        </row>
        <row r="498">
          <cell r="A498">
            <v>490</v>
          </cell>
        </row>
        <row r="499">
          <cell r="A499">
            <v>491</v>
          </cell>
        </row>
        <row r="500">
          <cell r="A500">
            <v>492</v>
          </cell>
        </row>
      </sheetData>
      <sheetData sheetId="20">
        <row r="4">
          <cell r="DR4" t="str">
            <v>NO</v>
          </cell>
          <cell r="EA4" t="str">
            <v>NO</v>
          </cell>
          <cell r="EH4" t="str">
            <v>NO</v>
          </cell>
          <cell r="EN4" t="str">
            <v>NO</v>
          </cell>
          <cell r="ES4" t="str">
            <v>NO</v>
          </cell>
          <cell r="EW4" t="str">
            <v>NO</v>
          </cell>
          <cell r="EZ4" t="str">
            <v>NO</v>
          </cell>
        </row>
      </sheetData>
      <sheetData sheetId="21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  <cell r="B9" t="str">
            <v>Nome del soggetto</v>
          </cell>
          <cell r="N9" t="str">
            <v>per formule/nome zona</v>
          </cell>
        </row>
        <row r="10">
          <cell r="A10">
            <v>1</v>
          </cell>
          <cell r="N10">
            <v>0</v>
          </cell>
        </row>
        <row r="11">
          <cell r="A11">
            <v>2</v>
          </cell>
          <cell r="N11">
            <v>0</v>
          </cell>
        </row>
        <row r="12">
          <cell r="A12">
            <v>3</v>
          </cell>
          <cell r="N12">
            <v>0</v>
          </cell>
        </row>
        <row r="13">
          <cell r="A13">
            <v>4</v>
          </cell>
          <cell r="N13">
            <v>0</v>
          </cell>
        </row>
        <row r="14">
          <cell r="A14">
            <v>5</v>
          </cell>
          <cell r="N14">
            <v>0</v>
          </cell>
        </row>
        <row r="15">
          <cell r="A15">
            <v>6</v>
          </cell>
          <cell r="N15">
            <v>0</v>
          </cell>
        </row>
        <row r="16">
          <cell r="A16">
            <v>7</v>
          </cell>
          <cell r="N16">
            <v>0</v>
          </cell>
        </row>
        <row r="17">
          <cell r="A17">
            <v>8</v>
          </cell>
          <cell r="N17">
            <v>0</v>
          </cell>
        </row>
        <row r="18">
          <cell r="A18">
            <v>9</v>
          </cell>
          <cell r="N18">
            <v>0</v>
          </cell>
        </row>
        <row r="19">
          <cell r="A19">
            <v>10</v>
          </cell>
          <cell r="N19">
            <v>0</v>
          </cell>
        </row>
        <row r="20">
          <cell r="A20">
            <v>11</v>
          </cell>
          <cell r="N20">
            <v>0</v>
          </cell>
        </row>
        <row r="21">
          <cell r="A21">
            <v>12</v>
          </cell>
          <cell r="N21">
            <v>0</v>
          </cell>
        </row>
        <row r="22">
          <cell r="A22">
            <v>13</v>
          </cell>
          <cell r="N22">
            <v>0</v>
          </cell>
        </row>
        <row r="23">
          <cell r="A23">
            <v>14</v>
          </cell>
          <cell r="N23">
            <v>0</v>
          </cell>
        </row>
        <row r="24">
          <cell r="A24">
            <v>15</v>
          </cell>
          <cell r="N24">
            <v>0</v>
          </cell>
        </row>
        <row r="25">
          <cell r="A25">
            <v>16</v>
          </cell>
          <cell r="N25">
            <v>0</v>
          </cell>
        </row>
        <row r="26">
          <cell r="A26">
            <v>17</v>
          </cell>
          <cell r="N26">
            <v>0</v>
          </cell>
        </row>
        <row r="27">
          <cell r="A27">
            <v>18</v>
          </cell>
          <cell r="N27">
            <v>0</v>
          </cell>
        </row>
        <row r="28">
          <cell r="A28">
            <v>19</v>
          </cell>
          <cell r="N28">
            <v>0</v>
          </cell>
        </row>
        <row r="29">
          <cell r="A29">
            <v>20</v>
          </cell>
          <cell r="N29">
            <v>0</v>
          </cell>
        </row>
        <row r="30">
          <cell r="A30">
            <v>21</v>
          </cell>
          <cell r="N30">
            <v>0</v>
          </cell>
        </row>
        <row r="31">
          <cell r="A31">
            <v>22</v>
          </cell>
          <cell r="N31">
            <v>0</v>
          </cell>
        </row>
        <row r="32">
          <cell r="A32">
            <v>23</v>
          </cell>
          <cell r="N32">
            <v>0</v>
          </cell>
        </row>
        <row r="33">
          <cell r="A33">
            <v>24</v>
          </cell>
          <cell r="N33">
            <v>0</v>
          </cell>
        </row>
        <row r="34">
          <cell r="A34">
            <v>25</v>
          </cell>
          <cell r="N34">
            <v>0</v>
          </cell>
        </row>
        <row r="35">
          <cell r="A35">
            <v>26</v>
          </cell>
          <cell r="N35">
            <v>0</v>
          </cell>
        </row>
        <row r="36">
          <cell r="A36">
            <v>27</v>
          </cell>
          <cell r="N36">
            <v>0</v>
          </cell>
        </row>
        <row r="37">
          <cell r="A37">
            <v>28</v>
          </cell>
          <cell r="N37">
            <v>0</v>
          </cell>
        </row>
        <row r="38">
          <cell r="A38">
            <v>29</v>
          </cell>
          <cell r="N38">
            <v>0</v>
          </cell>
        </row>
        <row r="39">
          <cell r="A39">
            <v>30</v>
          </cell>
          <cell r="N39">
            <v>0</v>
          </cell>
        </row>
        <row r="40">
          <cell r="A40">
            <v>31</v>
          </cell>
          <cell r="N40">
            <v>0</v>
          </cell>
        </row>
        <row r="41">
          <cell r="A41">
            <v>32</v>
          </cell>
          <cell r="N41">
            <v>0</v>
          </cell>
        </row>
        <row r="42">
          <cell r="A42">
            <v>33</v>
          </cell>
          <cell r="N42">
            <v>0</v>
          </cell>
        </row>
        <row r="43">
          <cell r="A43">
            <v>34</v>
          </cell>
          <cell r="N43">
            <v>0</v>
          </cell>
        </row>
        <row r="44">
          <cell r="A44">
            <v>35</v>
          </cell>
          <cell r="N44">
            <v>0</v>
          </cell>
        </row>
        <row r="45">
          <cell r="A45">
            <v>36</v>
          </cell>
          <cell r="N45">
            <v>0</v>
          </cell>
        </row>
        <row r="46">
          <cell r="A46">
            <v>37</v>
          </cell>
          <cell r="N46">
            <v>0</v>
          </cell>
        </row>
        <row r="47">
          <cell r="A47">
            <v>38</v>
          </cell>
          <cell r="N47">
            <v>0</v>
          </cell>
        </row>
        <row r="48">
          <cell r="A48">
            <v>39</v>
          </cell>
          <cell r="N48">
            <v>0</v>
          </cell>
        </row>
        <row r="49">
          <cell r="A49">
            <v>40</v>
          </cell>
          <cell r="N49">
            <v>0</v>
          </cell>
        </row>
        <row r="50">
          <cell r="A50">
            <v>41</v>
          </cell>
          <cell r="N50">
            <v>0</v>
          </cell>
        </row>
        <row r="51">
          <cell r="A51">
            <v>42</v>
          </cell>
          <cell r="N51">
            <v>0</v>
          </cell>
        </row>
        <row r="52">
          <cell r="A52">
            <v>43</v>
          </cell>
          <cell r="N52">
            <v>0</v>
          </cell>
        </row>
        <row r="53">
          <cell r="A53">
            <v>44</v>
          </cell>
          <cell r="N53">
            <v>0</v>
          </cell>
        </row>
        <row r="54">
          <cell r="A54">
            <v>45</v>
          </cell>
          <cell r="N54">
            <v>0</v>
          </cell>
        </row>
        <row r="55">
          <cell r="A55">
            <v>46</v>
          </cell>
          <cell r="N55">
            <v>0</v>
          </cell>
        </row>
        <row r="56">
          <cell r="A56">
            <v>47</v>
          </cell>
          <cell r="N56">
            <v>0</v>
          </cell>
        </row>
        <row r="57">
          <cell r="A57">
            <v>48</v>
          </cell>
          <cell r="N57">
            <v>0</v>
          </cell>
        </row>
        <row r="58">
          <cell r="A58">
            <v>49</v>
          </cell>
          <cell r="N58">
            <v>0</v>
          </cell>
        </row>
        <row r="59">
          <cell r="A59">
            <v>50</v>
          </cell>
          <cell r="N59">
            <v>0</v>
          </cell>
        </row>
        <row r="60">
          <cell r="A60">
            <v>51</v>
          </cell>
          <cell r="N60">
            <v>0</v>
          </cell>
        </row>
        <row r="61">
          <cell r="A61">
            <v>52</v>
          </cell>
          <cell r="N61">
            <v>0</v>
          </cell>
        </row>
        <row r="62">
          <cell r="A62">
            <v>53</v>
          </cell>
          <cell r="N62">
            <v>0</v>
          </cell>
        </row>
        <row r="63">
          <cell r="A63">
            <v>54</v>
          </cell>
          <cell r="N63">
            <v>0</v>
          </cell>
        </row>
        <row r="64">
          <cell r="A64">
            <v>55</v>
          </cell>
          <cell r="N64">
            <v>0</v>
          </cell>
        </row>
        <row r="65">
          <cell r="A65">
            <v>56</v>
          </cell>
          <cell r="N65">
            <v>0</v>
          </cell>
        </row>
        <row r="66">
          <cell r="A66">
            <v>57</v>
          </cell>
          <cell r="N66">
            <v>0</v>
          </cell>
        </row>
        <row r="67">
          <cell r="A67">
            <v>58</v>
          </cell>
          <cell r="N67">
            <v>0</v>
          </cell>
        </row>
        <row r="68">
          <cell r="A68">
            <v>59</v>
          </cell>
          <cell r="N68">
            <v>0</v>
          </cell>
        </row>
        <row r="69">
          <cell r="A69">
            <v>60</v>
          </cell>
          <cell r="N69">
            <v>0</v>
          </cell>
        </row>
        <row r="70">
          <cell r="A70">
            <v>61</v>
          </cell>
          <cell r="N70">
            <v>0</v>
          </cell>
        </row>
        <row r="71">
          <cell r="A71">
            <v>62</v>
          </cell>
          <cell r="N71">
            <v>0</v>
          </cell>
        </row>
        <row r="72">
          <cell r="A72">
            <v>63</v>
          </cell>
          <cell r="N72">
            <v>0</v>
          </cell>
        </row>
        <row r="73">
          <cell r="A73">
            <v>64</v>
          </cell>
          <cell r="N73">
            <v>0</v>
          </cell>
        </row>
        <row r="74">
          <cell r="A74">
            <v>65</v>
          </cell>
          <cell r="N74">
            <v>0</v>
          </cell>
        </row>
        <row r="75">
          <cell r="A75">
            <v>66</v>
          </cell>
          <cell r="N75">
            <v>0</v>
          </cell>
        </row>
        <row r="76">
          <cell r="A76">
            <v>67</v>
          </cell>
          <cell r="N76">
            <v>0</v>
          </cell>
        </row>
        <row r="77">
          <cell r="A77">
            <v>68</v>
          </cell>
          <cell r="N77">
            <v>0</v>
          </cell>
        </row>
        <row r="78">
          <cell r="A78">
            <v>69</v>
          </cell>
          <cell r="N78">
            <v>0</v>
          </cell>
        </row>
        <row r="79">
          <cell r="A79">
            <v>70</v>
          </cell>
          <cell r="N79">
            <v>0</v>
          </cell>
        </row>
        <row r="80">
          <cell r="A80">
            <v>71</v>
          </cell>
          <cell r="N80">
            <v>0</v>
          </cell>
        </row>
        <row r="81">
          <cell r="A81">
            <v>72</v>
          </cell>
          <cell r="N81">
            <v>0</v>
          </cell>
        </row>
        <row r="82">
          <cell r="A82">
            <v>73</v>
          </cell>
          <cell r="N82">
            <v>0</v>
          </cell>
        </row>
        <row r="83">
          <cell r="A83">
            <v>74</v>
          </cell>
          <cell r="N83">
            <v>0</v>
          </cell>
        </row>
        <row r="84">
          <cell r="A84">
            <v>75</v>
          </cell>
          <cell r="N84">
            <v>0</v>
          </cell>
        </row>
        <row r="85">
          <cell r="A85">
            <v>76</v>
          </cell>
          <cell r="N85">
            <v>0</v>
          </cell>
        </row>
        <row r="86">
          <cell r="A86">
            <v>77</v>
          </cell>
          <cell r="N86">
            <v>0</v>
          </cell>
        </row>
        <row r="87">
          <cell r="A87">
            <v>78</v>
          </cell>
          <cell r="N87">
            <v>0</v>
          </cell>
        </row>
        <row r="88">
          <cell r="A88">
            <v>79</v>
          </cell>
          <cell r="N88">
            <v>0</v>
          </cell>
        </row>
        <row r="89">
          <cell r="A89">
            <v>80</v>
          </cell>
          <cell r="N89">
            <v>0</v>
          </cell>
        </row>
        <row r="90">
          <cell r="A90">
            <v>81</v>
          </cell>
          <cell r="N90">
            <v>0</v>
          </cell>
        </row>
        <row r="91">
          <cell r="A91">
            <v>82</v>
          </cell>
          <cell r="N91">
            <v>0</v>
          </cell>
        </row>
        <row r="92">
          <cell r="A92">
            <v>83</v>
          </cell>
          <cell r="N92">
            <v>0</v>
          </cell>
        </row>
        <row r="93">
          <cell r="A93">
            <v>84</v>
          </cell>
          <cell r="N93">
            <v>0</v>
          </cell>
        </row>
        <row r="94">
          <cell r="A94">
            <v>85</v>
          </cell>
          <cell r="N94">
            <v>0</v>
          </cell>
        </row>
        <row r="95">
          <cell r="A95">
            <v>86</v>
          </cell>
          <cell r="N95">
            <v>0</v>
          </cell>
        </row>
        <row r="96">
          <cell r="A96">
            <v>87</v>
          </cell>
          <cell r="N96">
            <v>0</v>
          </cell>
        </row>
        <row r="97">
          <cell r="A97">
            <v>88</v>
          </cell>
          <cell r="N97">
            <v>0</v>
          </cell>
        </row>
        <row r="98">
          <cell r="A98">
            <v>89</v>
          </cell>
          <cell r="N98">
            <v>0</v>
          </cell>
        </row>
        <row r="99">
          <cell r="A99">
            <v>90</v>
          </cell>
          <cell r="N99">
            <v>0</v>
          </cell>
        </row>
        <row r="100">
          <cell r="A100">
            <v>91</v>
          </cell>
          <cell r="N100">
            <v>0</v>
          </cell>
        </row>
      </sheetData>
      <sheetData sheetId="22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4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</row>
        <row r="49">
          <cell r="A49">
            <v>39</v>
          </cell>
        </row>
        <row r="50">
          <cell r="A50">
            <v>40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  <row r="57">
          <cell r="A57">
            <v>47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</row>
        <row r="66">
          <cell r="A66">
            <v>56</v>
          </cell>
        </row>
        <row r="67">
          <cell r="A67">
            <v>57</v>
          </cell>
        </row>
        <row r="68">
          <cell r="A68">
            <v>58</v>
          </cell>
        </row>
        <row r="69">
          <cell r="A69">
            <v>59</v>
          </cell>
        </row>
        <row r="70">
          <cell r="A70">
            <v>60</v>
          </cell>
        </row>
        <row r="71">
          <cell r="A71">
            <v>61</v>
          </cell>
        </row>
        <row r="72">
          <cell r="A72">
            <v>62</v>
          </cell>
        </row>
        <row r="73">
          <cell r="A73">
            <v>63</v>
          </cell>
        </row>
        <row r="74">
          <cell r="A74">
            <v>64</v>
          </cell>
        </row>
        <row r="75">
          <cell r="A75">
            <v>65</v>
          </cell>
        </row>
        <row r="76">
          <cell r="A76">
            <v>66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</row>
        <row r="87">
          <cell r="A87">
            <v>77</v>
          </cell>
        </row>
        <row r="88">
          <cell r="A88">
            <v>78</v>
          </cell>
        </row>
        <row r="89">
          <cell r="A89">
            <v>79</v>
          </cell>
        </row>
        <row r="90">
          <cell r="A90">
            <v>80</v>
          </cell>
        </row>
        <row r="91">
          <cell r="A91">
            <v>81</v>
          </cell>
        </row>
        <row r="92">
          <cell r="A92">
            <v>82</v>
          </cell>
        </row>
        <row r="93">
          <cell r="A93">
            <v>83</v>
          </cell>
        </row>
        <row r="94">
          <cell r="A94">
            <v>84</v>
          </cell>
        </row>
        <row r="95">
          <cell r="A95">
            <v>85</v>
          </cell>
        </row>
        <row r="96">
          <cell r="A96">
            <v>86</v>
          </cell>
        </row>
        <row r="97">
          <cell r="A97">
            <v>87</v>
          </cell>
        </row>
        <row r="98">
          <cell r="A98">
            <v>88</v>
          </cell>
        </row>
        <row r="99">
          <cell r="A99">
            <v>89</v>
          </cell>
        </row>
        <row r="100">
          <cell r="A100">
            <v>90</v>
          </cell>
        </row>
      </sheetData>
      <sheetData sheetId="23">
        <row r="92">
          <cell r="C92">
            <v>535869</v>
          </cell>
        </row>
      </sheetData>
      <sheetData sheetId="26">
        <row r="1">
          <cell r="A1">
            <v>0</v>
          </cell>
        </row>
        <row r="4">
          <cell r="A4" t="str">
            <v>IMN gestore ante 2015</v>
          </cell>
        </row>
        <row r="5">
          <cell r="A5" t="str">
            <v>IDATO</v>
          </cell>
        </row>
        <row r="6">
          <cell r="A6" t="str">
            <v>803</v>
          </cell>
        </row>
        <row r="7">
          <cell r="A7" t="str">
            <v>803</v>
          </cell>
        </row>
        <row r="8">
          <cell r="A8" t="str">
            <v>803</v>
          </cell>
        </row>
        <row r="9">
          <cell r="A9" t="str">
            <v>803</v>
          </cell>
        </row>
        <row r="10">
          <cell r="A10" t="str">
            <v>803</v>
          </cell>
        </row>
        <row r="11">
          <cell r="A11" t="str">
            <v>803</v>
          </cell>
        </row>
        <row r="12">
          <cell r="A12" t="str">
            <v>803</v>
          </cell>
        </row>
        <row r="13">
          <cell r="A13" t="str">
            <v>803</v>
          </cell>
        </row>
        <row r="14">
          <cell r="A14" t="str">
            <v>803</v>
          </cell>
        </row>
        <row r="15">
          <cell r="A15" t="str">
            <v>803</v>
          </cell>
        </row>
        <row r="16">
          <cell r="A16" t="str">
            <v>803</v>
          </cell>
        </row>
        <row r="17">
          <cell r="A17" t="str">
            <v>803</v>
          </cell>
        </row>
        <row r="18">
          <cell r="A18" t="str">
            <v>803</v>
          </cell>
        </row>
        <row r="19">
          <cell r="A19" t="str">
            <v>803</v>
          </cell>
        </row>
        <row r="20">
          <cell r="A20" t="str">
            <v>803</v>
          </cell>
        </row>
        <row r="21">
          <cell r="A21" t="str">
            <v>803</v>
          </cell>
        </row>
        <row r="22">
          <cell r="A22" t="str">
            <v>803</v>
          </cell>
        </row>
        <row r="23">
          <cell r="A23" t="str">
            <v>803</v>
          </cell>
        </row>
        <row r="24">
          <cell r="A24" t="str">
            <v>803</v>
          </cell>
        </row>
        <row r="25">
          <cell r="A25" t="str">
            <v>803</v>
          </cell>
        </row>
        <row r="26">
          <cell r="A26" t="str">
            <v>803</v>
          </cell>
        </row>
        <row r="27">
          <cell r="A27" t="str">
            <v>803</v>
          </cell>
        </row>
        <row r="28">
          <cell r="A28" t="str">
            <v>803</v>
          </cell>
        </row>
        <row r="29">
          <cell r="A29" t="str">
            <v>803</v>
          </cell>
        </row>
        <row r="30">
          <cell r="A30" t="str">
            <v>803</v>
          </cell>
        </row>
        <row r="31">
          <cell r="A31" t="str">
            <v>803</v>
          </cell>
        </row>
        <row r="32">
          <cell r="A32" t="str">
            <v>803</v>
          </cell>
        </row>
        <row r="33">
          <cell r="A33" t="str">
            <v>803</v>
          </cell>
        </row>
        <row r="34">
          <cell r="A34" t="str">
            <v>803</v>
          </cell>
        </row>
        <row r="35">
          <cell r="A35" t="str">
            <v>803</v>
          </cell>
        </row>
        <row r="36">
          <cell r="A36" t="str">
            <v>803</v>
          </cell>
        </row>
        <row r="37">
          <cell r="A37" t="str">
            <v>803</v>
          </cell>
        </row>
        <row r="38">
          <cell r="A38" t="str">
            <v>803</v>
          </cell>
        </row>
        <row r="39">
          <cell r="A39" t="str">
            <v>803</v>
          </cell>
        </row>
        <row r="40">
          <cell r="A40" t="str">
            <v>803</v>
          </cell>
        </row>
        <row r="41">
          <cell r="A41" t="str">
            <v>803</v>
          </cell>
        </row>
        <row r="42">
          <cell r="A42" t="str">
            <v>803</v>
          </cell>
        </row>
        <row r="43">
          <cell r="A43" t="str">
            <v>803</v>
          </cell>
        </row>
        <row r="44">
          <cell r="A44" t="str">
            <v>803</v>
          </cell>
        </row>
        <row r="45">
          <cell r="A45" t="str">
            <v>803</v>
          </cell>
        </row>
        <row r="46">
          <cell r="A46" t="str">
            <v>803</v>
          </cell>
        </row>
        <row r="47">
          <cell r="A47" t="str">
            <v>803</v>
          </cell>
        </row>
        <row r="48">
          <cell r="A48" t="str">
            <v>803</v>
          </cell>
        </row>
        <row r="49">
          <cell r="A49" t="str">
            <v>803</v>
          </cell>
        </row>
        <row r="50">
          <cell r="A50" t="str">
            <v>803</v>
          </cell>
        </row>
        <row r="51">
          <cell r="A51" t="str">
            <v>803</v>
          </cell>
        </row>
        <row r="52">
          <cell r="A52" t="str">
            <v>803</v>
          </cell>
        </row>
        <row r="53">
          <cell r="A53" t="str">
            <v>803</v>
          </cell>
        </row>
        <row r="54">
          <cell r="A54" t="str">
            <v>803</v>
          </cell>
        </row>
        <row r="55">
          <cell r="A55" t="str">
            <v>803</v>
          </cell>
        </row>
        <row r="56">
          <cell r="A56" t="str">
            <v>803</v>
          </cell>
        </row>
        <row r="57">
          <cell r="A57" t="str">
            <v>803</v>
          </cell>
        </row>
        <row r="58">
          <cell r="A58" t="str">
            <v>803</v>
          </cell>
        </row>
        <row r="59">
          <cell r="A59" t="str">
            <v>803</v>
          </cell>
        </row>
        <row r="60">
          <cell r="A60" t="str">
            <v>803</v>
          </cell>
        </row>
        <row r="61">
          <cell r="A61" t="str">
            <v>803</v>
          </cell>
        </row>
        <row r="62">
          <cell r="A62" t="str">
            <v>803</v>
          </cell>
        </row>
        <row r="63">
          <cell r="A63" t="str">
            <v>803</v>
          </cell>
        </row>
        <row r="64">
          <cell r="A64" t="str">
            <v>803</v>
          </cell>
        </row>
        <row r="65">
          <cell r="A65" t="str">
            <v>803</v>
          </cell>
        </row>
        <row r="66">
          <cell r="A66" t="str">
            <v>803</v>
          </cell>
        </row>
        <row r="67">
          <cell r="A67" t="str">
            <v>803</v>
          </cell>
        </row>
        <row r="68">
          <cell r="A68" t="str">
            <v>803</v>
          </cell>
        </row>
        <row r="69">
          <cell r="A69" t="str">
            <v>803</v>
          </cell>
        </row>
        <row r="70">
          <cell r="A70" t="str">
            <v>803</v>
          </cell>
        </row>
        <row r="71">
          <cell r="A71" t="str">
            <v>803</v>
          </cell>
        </row>
        <row r="72">
          <cell r="A72" t="str">
            <v>803</v>
          </cell>
        </row>
        <row r="73">
          <cell r="A73" t="str">
            <v>803</v>
          </cell>
        </row>
        <row r="74">
          <cell r="A74" t="str">
            <v>803</v>
          </cell>
        </row>
        <row r="75">
          <cell r="A75" t="str">
            <v>803</v>
          </cell>
        </row>
        <row r="76">
          <cell r="A76" t="str">
            <v>803</v>
          </cell>
        </row>
        <row r="77">
          <cell r="A77" t="str">
            <v>803</v>
          </cell>
        </row>
        <row r="78">
          <cell r="A78" t="str">
            <v>803</v>
          </cell>
        </row>
        <row r="79">
          <cell r="A79" t="str">
            <v>803</v>
          </cell>
        </row>
        <row r="80">
          <cell r="A80" t="str">
            <v>803</v>
          </cell>
        </row>
        <row r="81">
          <cell r="A81" t="str">
            <v>803</v>
          </cell>
        </row>
        <row r="82">
          <cell r="A82" t="str">
            <v>803</v>
          </cell>
        </row>
        <row r="83">
          <cell r="A83" t="str">
            <v>803</v>
          </cell>
        </row>
        <row r="84">
          <cell r="A84" t="str">
            <v>803</v>
          </cell>
        </row>
        <row r="85">
          <cell r="A85" t="str">
            <v>803</v>
          </cell>
        </row>
        <row r="86">
          <cell r="A86" t="str">
            <v>803</v>
          </cell>
        </row>
        <row r="87">
          <cell r="A87" t="str">
            <v>803</v>
          </cell>
        </row>
        <row r="88">
          <cell r="A88" t="str">
            <v>803</v>
          </cell>
        </row>
        <row r="89">
          <cell r="A89" t="str">
            <v>803</v>
          </cell>
        </row>
        <row r="90">
          <cell r="A90" t="str">
            <v>803</v>
          </cell>
        </row>
        <row r="91">
          <cell r="A91" t="str">
            <v>803</v>
          </cell>
        </row>
        <row r="92">
          <cell r="A92" t="str">
            <v>803</v>
          </cell>
        </row>
        <row r="93">
          <cell r="A93" t="str">
            <v>803</v>
          </cell>
        </row>
        <row r="94">
          <cell r="A94" t="str">
            <v>803</v>
          </cell>
        </row>
        <row r="95">
          <cell r="A95" t="str">
            <v>803</v>
          </cell>
        </row>
        <row r="96">
          <cell r="A96" t="str">
            <v>803</v>
          </cell>
        </row>
        <row r="97">
          <cell r="A97" t="str">
            <v>803</v>
          </cell>
        </row>
        <row r="98">
          <cell r="A98" t="str">
            <v>803</v>
          </cell>
        </row>
        <row r="99">
          <cell r="A99" t="str">
            <v>803</v>
          </cell>
        </row>
        <row r="100">
          <cell r="A100" t="str">
            <v>803</v>
          </cell>
        </row>
        <row r="101">
          <cell r="A101" t="str">
            <v>803</v>
          </cell>
        </row>
        <row r="102">
          <cell r="A102" t="str">
            <v>803</v>
          </cell>
        </row>
        <row r="103">
          <cell r="A103" t="str">
            <v>803</v>
          </cell>
        </row>
        <row r="104">
          <cell r="A104" t="str">
            <v>803</v>
          </cell>
        </row>
        <row r="105">
          <cell r="A105" t="str">
            <v>803</v>
          </cell>
        </row>
        <row r="106">
          <cell r="A106" t="str">
            <v>803</v>
          </cell>
        </row>
        <row r="107">
          <cell r="A107" t="str">
            <v>803</v>
          </cell>
        </row>
        <row r="108">
          <cell r="A108" t="str">
            <v>803</v>
          </cell>
        </row>
        <row r="109">
          <cell r="A109" t="str">
            <v>803</v>
          </cell>
        </row>
        <row r="110">
          <cell r="A110" t="str">
            <v>803</v>
          </cell>
        </row>
        <row r="111">
          <cell r="A111" t="str">
            <v>803</v>
          </cell>
        </row>
        <row r="112">
          <cell r="A112" t="str">
            <v>803</v>
          </cell>
        </row>
        <row r="113">
          <cell r="A113" t="str">
            <v>803</v>
          </cell>
        </row>
        <row r="114">
          <cell r="A114" t="str">
            <v>803</v>
          </cell>
        </row>
        <row r="115">
          <cell r="A115" t="str">
            <v>803</v>
          </cell>
        </row>
        <row r="116">
          <cell r="A116" t="str">
            <v>803</v>
          </cell>
        </row>
        <row r="117">
          <cell r="A117" t="str">
            <v>803</v>
          </cell>
        </row>
        <row r="118">
          <cell r="A118" t="str">
            <v>803</v>
          </cell>
        </row>
        <row r="119">
          <cell r="A119" t="str">
            <v>803</v>
          </cell>
        </row>
        <row r="120">
          <cell r="A120" t="str">
            <v>803</v>
          </cell>
        </row>
        <row r="121">
          <cell r="A121" t="str">
            <v>803</v>
          </cell>
        </row>
        <row r="122">
          <cell r="A122" t="str">
            <v>803</v>
          </cell>
        </row>
        <row r="123">
          <cell r="A123" t="str">
            <v>803</v>
          </cell>
        </row>
        <row r="124">
          <cell r="A124" t="str">
            <v>803</v>
          </cell>
        </row>
        <row r="125">
          <cell r="A125" t="str">
            <v>803</v>
          </cell>
        </row>
        <row r="126">
          <cell r="A126" t="str">
            <v>803</v>
          </cell>
        </row>
        <row r="127">
          <cell r="A127" t="str">
            <v>803</v>
          </cell>
        </row>
        <row r="128">
          <cell r="A128" t="str">
            <v>803</v>
          </cell>
        </row>
        <row r="129">
          <cell r="A129" t="str">
            <v>803</v>
          </cell>
        </row>
        <row r="130">
          <cell r="A130" t="str">
            <v>803</v>
          </cell>
        </row>
        <row r="131">
          <cell r="A131" t="str">
            <v>803</v>
          </cell>
        </row>
        <row r="132">
          <cell r="A132" t="str">
            <v>803</v>
          </cell>
        </row>
        <row r="133">
          <cell r="A133" t="str">
            <v>803</v>
          </cell>
        </row>
        <row r="134">
          <cell r="A134" t="str">
            <v>803</v>
          </cell>
        </row>
        <row r="135">
          <cell r="A135" t="str">
            <v>803</v>
          </cell>
        </row>
        <row r="136">
          <cell r="A136" t="str">
            <v>803</v>
          </cell>
        </row>
        <row r="137">
          <cell r="A137" t="str">
            <v>803</v>
          </cell>
        </row>
        <row r="138">
          <cell r="A138" t="str">
            <v>803</v>
          </cell>
        </row>
        <row r="139">
          <cell r="A139" t="str">
            <v>803</v>
          </cell>
        </row>
        <row r="140">
          <cell r="A140" t="str">
            <v>803</v>
          </cell>
        </row>
        <row r="141">
          <cell r="A141" t="str">
            <v>803</v>
          </cell>
        </row>
        <row r="142">
          <cell r="A142" t="str">
            <v>803</v>
          </cell>
        </row>
        <row r="143">
          <cell r="A143" t="str">
            <v>803</v>
          </cell>
        </row>
        <row r="144">
          <cell r="A144" t="str">
            <v>803</v>
          </cell>
        </row>
        <row r="145">
          <cell r="A145" t="str">
            <v>803</v>
          </cell>
        </row>
        <row r="146">
          <cell r="A146" t="str">
            <v>803</v>
          </cell>
        </row>
        <row r="147">
          <cell r="A147" t="str">
            <v>803</v>
          </cell>
        </row>
        <row r="148">
          <cell r="A148" t="str">
            <v>803</v>
          </cell>
        </row>
        <row r="149">
          <cell r="A149" t="str">
            <v>803</v>
          </cell>
        </row>
        <row r="150">
          <cell r="A150" t="str">
            <v>803</v>
          </cell>
        </row>
        <row r="151">
          <cell r="A151" t="str">
            <v>803</v>
          </cell>
        </row>
        <row r="152">
          <cell r="A152" t="str">
            <v>803</v>
          </cell>
        </row>
        <row r="153">
          <cell r="A153" t="str">
            <v>803</v>
          </cell>
        </row>
        <row r="154">
          <cell r="A154" t="str">
            <v>803</v>
          </cell>
        </row>
        <row r="155">
          <cell r="A155" t="str">
            <v>803</v>
          </cell>
        </row>
        <row r="156">
          <cell r="A156" t="str">
            <v>803</v>
          </cell>
        </row>
        <row r="157">
          <cell r="A157" t="str">
            <v>803</v>
          </cell>
        </row>
        <row r="158">
          <cell r="A158" t="str">
            <v>803</v>
          </cell>
        </row>
        <row r="159">
          <cell r="A159" t="str">
            <v>803</v>
          </cell>
        </row>
        <row r="160">
          <cell r="A160" t="str">
            <v>803</v>
          </cell>
        </row>
        <row r="161">
          <cell r="A161" t="str">
            <v>803</v>
          </cell>
        </row>
        <row r="162">
          <cell r="A162" t="str">
            <v>803</v>
          </cell>
        </row>
        <row r="163">
          <cell r="A163" t="str">
            <v>803</v>
          </cell>
        </row>
        <row r="164">
          <cell r="A164" t="str">
            <v>803</v>
          </cell>
        </row>
        <row r="165">
          <cell r="A165" t="str">
            <v>803</v>
          </cell>
        </row>
        <row r="166">
          <cell r="A166" t="str">
            <v>803</v>
          </cell>
        </row>
        <row r="167">
          <cell r="A167" t="str">
            <v>803</v>
          </cell>
        </row>
        <row r="168">
          <cell r="A168" t="str">
            <v>803</v>
          </cell>
        </row>
        <row r="169">
          <cell r="A169" t="str">
            <v>803</v>
          </cell>
        </row>
        <row r="170">
          <cell r="A170" t="str">
            <v>803</v>
          </cell>
        </row>
        <row r="171">
          <cell r="A171" t="str">
            <v>803</v>
          </cell>
        </row>
        <row r="172">
          <cell r="A172" t="str">
            <v>803</v>
          </cell>
        </row>
        <row r="173">
          <cell r="A173" t="str">
            <v>803</v>
          </cell>
        </row>
        <row r="174">
          <cell r="A174" t="str">
            <v>803</v>
          </cell>
        </row>
        <row r="175">
          <cell r="A175" t="str">
            <v>803</v>
          </cell>
        </row>
        <row r="176">
          <cell r="A176" t="str">
            <v>803</v>
          </cell>
        </row>
        <row r="177">
          <cell r="A177" t="str">
            <v>803</v>
          </cell>
        </row>
        <row r="178">
          <cell r="A178" t="str">
            <v>803</v>
          </cell>
        </row>
        <row r="179">
          <cell r="A179" t="str">
            <v>803</v>
          </cell>
        </row>
        <row r="180">
          <cell r="A180" t="str">
            <v>803</v>
          </cell>
        </row>
        <row r="181">
          <cell r="A181" t="str">
            <v>803</v>
          </cell>
        </row>
        <row r="182">
          <cell r="A182" t="str">
            <v>803</v>
          </cell>
        </row>
        <row r="183">
          <cell r="A183" t="str">
            <v>803</v>
          </cell>
        </row>
        <row r="184">
          <cell r="A184" t="str">
            <v>803</v>
          </cell>
        </row>
        <row r="185">
          <cell r="A185" t="str">
            <v>803</v>
          </cell>
        </row>
        <row r="186">
          <cell r="A186" t="str">
            <v>803</v>
          </cell>
        </row>
        <row r="187">
          <cell r="A187" t="str">
            <v>803</v>
          </cell>
        </row>
        <row r="188">
          <cell r="A188" t="str">
            <v>803</v>
          </cell>
        </row>
        <row r="189">
          <cell r="A189" t="str">
            <v>803</v>
          </cell>
        </row>
        <row r="190">
          <cell r="A190" t="str">
            <v>803</v>
          </cell>
        </row>
        <row r="191">
          <cell r="A191" t="str">
            <v>803</v>
          </cell>
        </row>
        <row r="192">
          <cell r="A192" t="str">
            <v>803</v>
          </cell>
        </row>
        <row r="193">
          <cell r="A193" t="str">
            <v>803</v>
          </cell>
        </row>
        <row r="194">
          <cell r="A194" t="str">
            <v>803</v>
          </cell>
        </row>
        <row r="195">
          <cell r="A195" t="str">
            <v>803</v>
          </cell>
        </row>
        <row r="196">
          <cell r="A196" t="str">
            <v>803</v>
          </cell>
        </row>
        <row r="197">
          <cell r="A197" t="str">
            <v>803</v>
          </cell>
        </row>
        <row r="198">
          <cell r="A198" t="str">
            <v>803</v>
          </cell>
        </row>
        <row r="199">
          <cell r="A199" t="str">
            <v>803</v>
          </cell>
        </row>
        <row r="200">
          <cell r="A200" t="str">
            <v>803</v>
          </cell>
        </row>
        <row r="201">
          <cell r="A201" t="str">
            <v>803</v>
          </cell>
        </row>
        <row r="202">
          <cell r="A202" t="str">
            <v>803</v>
          </cell>
        </row>
        <row r="203">
          <cell r="A203" t="str">
            <v>803</v>
          </cell>
        </row>
        <row r="204">
          <cell r="A204" t="str">
            <v>803</v>
          </cell>
        </row>
        <row r="205">
          <cell r="A205" t="str">
            <v>803</v>
          </cell>
        </row>
        <row r="206">
          <cell r="A206" t="str">
            <v>803</v>
          </cell>
        </row>
        <row r="207">
          <cell r="A207" t="str">
            <v>803</v>
          </cell>
        </row>
        <row r="208">
          <cell r="A208" t="str">
            <v>803</v>
          </cell>
        </row>
        <row r="209">
          <cell r="A209" t="str">
            <v>803</v>
          </cell>
        </row>
        <row r="210">
          <cell r="A210" t="str">
            <v>803</v>
          </cell>
        </row>
        <row r="211">
          <cell r="A211" t="str">
            <v>803</v>
          </cell>
        </row>
        <row r="212">
          <cell r="A212" t="str">
            <v>803</v>
          </cell>
        </row>
        <row r="213">
          <cell r="A213" t="str">
            <v>803</v>
          </cell>
        </row>
        <row r="214">
          <cell r="A214" t="str">
            <v>803</v>
          </cell>
        </row>
        <row r="215">
          <cell r="A215" t="str">
            <v>803</v>
          </cell>
        </row>
        <row r="216">
          <cell r="A216" t="str">
            <v>803</v>
          </cell>
        </row>
        <row r="217">
          <cell r="A217" t="str">
            <v>803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</sheetData>
      <sheetData sheetId="27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A6" t="str">
            <v>n_riga</v>
          </cell>
          <cell r="B6" t="str">
            <v>IDATO</v>
          </cell>
        </row>
        <row r="7">
          <cell r="B7" t="str">
            <v>803</v>
          </cell>
        </row>
        <row r="8">
          <cell r="A8">
            <v>1</v>
          </cell>
          <cell r="B8" t="str">
            <v>803</v>
          </cell>
        </row>
        <row r="9">
          <cell r="B9" t="str">
            <v>803</v>
          </cell>
        </row>
        <row r="10">
          <cell r="B10" t="str">
            <v>803</v>
          </cell>
        </row>
        <row r="11">
          <cell r="B11" t="str">
            <v>803</v>
          </cell>
        </row>
        <row r="12">
          <cell r="B12" t="str">
            <v>803</v>
          </cell>
        </row>
        <row r="13">
          <cell r="B13" t="str">
            <v>803</v>
          </cell>
        </row>
        <row r="14">
          <cell r="B14" t="str">
            <v>803</v>
          </cell>
        </row>
        <row r="15">
          <cell r="B15" t="str">
            <v>803</v>
          </cell>
        </row>
        <row r="16">
          <cell r="B16" t="str">
            <v>803</v>
          </cell>
        </row>
        <row r="17">
          <cell r="B17" t="str">
            <v>803</v>
          </cell>
        </row>
        <row r="18">
          <cell r="B18" t="str">
            <v>803</v>
          </cell>
        </row>
        <row r="19">
          <cell r="B19" t="str">
            <v>803</v>
          </cell>
        </row>
        <row r="20">
          <cell r="B20" t="str">
            <v>803</v>
          </cell>
        </row>
        <row r="21">
          <cell r="B21" t="str">
            <v>803</v>
          </cell>
        </row>
        <row r="22">
          <cell r="B22" t="str">
            <v>803</v>
          </cell>
        </row>
        <row r="23">
          <cell r="B23" t="str">
            <v>803</v>
          </cell>
        </row>
        <row r="24">
          <cell r="B24" t="str">
            <v>803</v>
          </cell>
        </row>
        <row r="25">
          <cell r="B25" t="str">
            <v>803</v>
          </cell>
        </row>
        <row r="26">
          <cell r="B26" t="str">
            <v>803</v>
          </cell>
        </row>
        <row r="27">
          <cell r="B27" t="str">
            <v>803</v>
          </cell>
        </row>
        <row r="28">
          <cell r="B28" t="str">
            <v>803</v>
          </cell>
        </row>
        <row r="29">
          <cell r="B29" t="str">
            <v>803</v>
          </cell>
        </row>
        <row r="30">
          <cell r="B30" t="str">
            <v>803</v>
          </cell>
        </row>
        <row r="31">
          <cell r="B31" t="str">
            <v>803</v>
          </cell>
        </row>
        <row r="32">
          <cell r="B32" t="str">
            <v>803</v>
          </cell>
        </row>
        <row r="33">
          <cell r="B33" t="str">
            <v>803</v>
          </cell>
        </row>
        <row r="34">
          <cell r="B34" t="str">
            <v>803</v>
          </cell>
        </row>
        <row r="35">
          <cell r="B35" t="str">
            <v>803</v>
          </cell>
        </row>
        <row r="36">
          <cell r="B36" t="str">
            <v>803</v>
          </cell>
        </row>
        <row r="37">
          <cell r="B37" t="str">
            <v>803</v>
          </cell>
        </row>
        <row r="38">
          <cell r="B38" t="str">
            <v>803</v>
          </cell>
        </row>
        <row r="39">
          <cell r="B39" t="str">
            <v>803</v>
          </cell>
        </row>
        <row r="40">
          <cell r="B40" t="str">
            <v>803</v>
          </cell>
        </row>
        <row r="41">
          <cell r="B41" t="str">
            <v>803</v>
          </cell>
        </row>
        <row r="42">
          <cell r="B42" t="str">
            <v>803</v>
          </cell>
        </row>
        <row r="43">
          <cell r="B43" t="str">
            <v>803</v>
          </cell>
        </row>
        <row r="44">
          <cell r="B44" t="str">
            <v>803</v>
          </cell>
        </row>
        <row r="45">
          <cell r="B45" t="str">
            <v>803</v>
          </cell>
        </row>
        <row r="46">
          <cell r="B46" t="str">
            <v>803</v>
          </cell>
        </row>
        <row r="47">
          <cell r="B47" t="str">
            <v>803</v>
          </cell>
        </row>
        <row r="48">
          <cell r="B48" t="str">
            <v>803</v>
          </cell>
        </row>
        <row r="49">
          <cell r="B49" t="str">
            <v>803</v>
          </cell>
        </row>
        <row r="50">
          <cell r="B50" t="str">
            <v>803</v>
          </cell>
        </row>
        <row r="51">
          <cell r="B51" t="str">
            <v>803</v>
          </cell>
        </row>
        <row r="52">
          <cell r="B52" t="str">
            <v>803</v>
          </cell>
        </row>
        <row r="53">
          <cell r="B53" t="str">
            <v>803</v>
          </cell>
        </row>
        <row r="54">
          <cell r="B54" t="str">
            <v>803</v>
          </cell>
        </row>
        <row r="55">
          <cell r="B55" t="str">
            <v>803</v>
          </cell>
        </row>
        <row r="56">
          <cell r="B56" t="str">
            <v>803</v>
          </cell>
        </row>
        <row r="57">
          <cell r="B57" t="str">
            <v>803</v>
          </cell>
        </row>
        <row r="58">
          <cell r="B58" t="str">
            <v>803</v>
          </cell>
        </row>
        <row r="59">
          <cell r="B59" t="str">
            <v>803</v>
          </cell>
        </row>
        <row r="60">
          <cell r="B60" t="str">
            <v>803</v>
          </cell>
        </row>
        <row r="61">
          <cell r="B61" t="str">
            <v>803</v>
          </cell>
        </row>
        <row r="62">
          <cell r="B62" t="str">
            <v>803</v>
          </cell>
        </row>
        <row r="63">
          <cell r="B63" t="str">
            <v>803</v>
          </cell>
        </row>
        <row r="64">
          <cell r="B64" t="str">
            <v>803</v>
          </cell>
        </row>
        <row r="65">
          <cell r="B65" t="str">
            <v>803</v>
          </cell>
        </row>
        <row r="66">
          <cell r="B66" t="str">
            <v>803</v>
          </cell>
        </row>
        <row r="67">
          <cell r="B67" t="str">
            <v>803</v>
          </cell>
        </row>
        <row r="68">
          <cell r="B68" t="str">
            <v>803</v>
          </cell>
        </row>
        <row r="69">
          <cell r="B69" t="str">
            <v>803</v>
          </cell>
        </row>
        <row r="70">
          <cell r="B70" t="str">
            <v>803</v>
          </cell>
        </row>
        <row r="71">
          <cell r="B71" t="str">
            <v>803</v>
          </cell>
        </row>
        <row r="72">
          <cell r="B72" t="str">
            <v>803</v>
          </cell>
        </row>
        <row r="73">
          <cell r="B73" t="str">
            <v>803</v>
          </cell>
        </row>
        <row r="74">
          <cell r="B74" t="str">
            <v>803</v>
          </cell>
        </row>
        <row r="75">
          <cell r="B75" t="str">
            <v>803</v>
          </cell>
        </row>
        <row r="76">
          <cell r="B76" t="str">
            <v>803</v>
          </cell>
        </row>
        <row r="77">
          <cell r="B77" t="str">
            <v>803</v>
          </cell>
        </row>
        <row r="78">
          <cell r="B78" t="str">
            <v>803</v>
          </cell>
        </row>
        <row r="79">
          <cell r="B79" t="str">
            <v>803</v>
          </cell>
        </row>
        <row r="80">
          <cell r="B80" t="str">
            <v>803</v>
          </cell>
        </row>
        <row r="81">
          <cell r="B81" t="str">
            <v>803</v>
          </cell>
        </row>
        <row r="82">
          <cell r="B82" t="str">
            <v>803</v>
          </cell>
        </row>
        <row r="83">
          <cell r="B83" t="str">
            <v>803</v>
          </cell>
        </row>
        <row r="84">
          <cell r="B84" t="str">
            <v>803</v>
          </cell>
        </row>
        <row r="85">
          <cell r="B85" t="str">
            <v>803</v>
          </cell>
        </row>
        <row r="86">
          <cell r="B86" t="str">
            <v>803</v>
          </cell>
        </row>
        <row r="87">
          <cell r="B87" t="str">
            <v>803</v>
          </cell>
        </row>
        <row r="88">
          <cell r="B88" t="str">
            <v>803</v>
          </cell>
        </row>
        <row r="89">
          <cell r="B89" t="str">
            <v>803</v>
          </cell>
        </row>
        <row r="90">
          <cell r="B90" t="str">
            <v>803</v>
          </cell>
        </row>
        <row r="91">
          <cell r="B91" t="str">
            <v>803</v>
          </cell>
        </row>
        <row r="92">
          <cell r="B92" t="str">
            <v>803</v>
          </cell>
        </row>
        <row r="93">
          <cell r="B93" t="str">
            <v>803</v>
          </cell>
        </row>
        <row r="94">
          <cell r="B94" t="str">
            <v>803</v>
          </cell>
        </row>
        <row r="95">
          <cell r="B95" t="str">
            <v>803</v>
          </cell>
        </row>
        <row r="96">
          <cell r="B96" t="str">
            <v>803</v>
          </cell>
        </row>
        <row r="97">
          <cell r="B97" t="str">
            <v>803</v>
          </cell>
        </row>
        <row r="98">
          <cell r="B98" t="str">
            <v>803</v>
          </cell>
        </row>
        <row r="99">
          <cell r="B99" t="str">
            <v>803</v>
          </cell>
        </row>
        <row r="100">
          <cell r="B100" t="str">
            <v>803</v>
          </cell>
        </row>
      </sheetData>
      <sheetData sheetId="29">
        <row r="1">
          <cell r="N1">
            <v>0</v>
          </cell>
        </row>
        <row r="5">
          <cell r="N5" t="str">
            <v>New_Key_prop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0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N540">
            <v>0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0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N564">
            <v>0</v>
          </cell>
        </row>
        <row r="565">
          <cell r="N565">
            <v>0</v>
          </cell>
        </row>
        <row r="566">
          <cell r="N566">
            <v>0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N588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0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0</v>
          </cell>
        </row>
        <row r="600">
          <cell r="N600">
            <v>0</v>
          </cell>
        </row>
      </sheetData>
      <sheetData sheetId="31">
        <row r="5">
          <cell r="D5">
            <v>0</v>
          </cell>
        </row>
        <row r="7">
          <cell r="B7" t="str">
            <v>N_Riga</v>
          </cell>
          <cell r="D7" t="str">
            <v>N_Riga bis</v>
          </cell>
        </row>
        <row r="8">
          <cell r="D8">
            <v>1</v>
          </cell>
        </row>
      </sheetData>
      <sheetData sheetId="32">
        <row r="1">
          <cell r="A1">
            <v>0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 t="str">
            <v>N_Riga</v>
          </cell>
        </row>
        <row r="8">
          <cell r="A8">
            <v>1</v>
          </cell>
        </row>
      </sheetData>
      <sheetData sheetId="35"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 t="str">
            <v>tar2015*vscal2015</v>
          </cell>
        </row>
        <row r="10">
          <cell r="B10">
            <v>0</v>
          </cell>
          <cell r="O10">
            <v>0</v>
          </cell>
        </row>
        <row r="11">
          <cell r="O11">
            <v>76437610.66844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</sheetData>
      <sheetData sheetId="40">
        <row r="11">
          <cell r="D11" t="str">
            <v>schema regolatorio</v>
          </cell>
        </row>
        <row r="39">
          <cell r="D39">
            <v>0.5</v>
          </cell>
        </row>
        <row r="40">
          <cell r="D40">
            <v>0.015</v>
          </cell>
        </row>
        <row r="41">
          <cell r="D41">
            <v>0.05</v>
          </cell>
        </row>
        <row r="42">
          <cell r="D42">
            <v>0.005</v>
          </cell>
        </row>
        <row r="48">
          <cell r="D48">
            <v>125.4073031852299</v>
          </cell>
        </row>
        <row r="52">
          <cell r="D52" t="str">
            <v>Schema II</v>
          </cell>
        </row>
        <row r="53">
          <cell r="D53">
            <v>1.055</v>
          </cell>
        </row>
      </sheetData>
      <sheetData sheetId="51">
        <row r="22">
          <cell r="I22" t="str">
            <v>NO</v>
          </cell>
        </row>
        <row r="23">
          <cell r="I23" t="str">
            <v>NO</v>
          </cell>
        </row>
        <row r="26">
          <cell r="I26" t="str">
            <v>nessuna integrazione di territorio</v>
          </cell>
        </row>
        <row r="27">
          <cell r="I27" t="str">
            <v>nessuna variazione</v>
          </cell>
        </row>
      </sheetData>
      <sheetData sheetId="57">
        <row r="3">
          <cell r="B3" t="str">
            <v>Voce_Conto_Economico</v>
          </cell>
          <cell r="C3" t="str">
            <v>UdM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  <cell r="I3">
            <v>2021</v>
          </cell>
          <cell r="J3">
            <v>2022</v>
          </cell>
          <cell r="K3">
            <v>2023</v>
          </cell>
          <cell r="L3">
            <v>2024</v>
          </cell>
          <cell r="M3">
            <v>2025</v>
          </cell>
          <cell r="N3">
            <v>2026</v>
          </cell>
          <cell r="O3">
            <v>2027</v>
          </cell>
          <cell r="P3">
            <v>2028</v>
          </cell>
          <cell r="Q3">
            <v>2029</v>
          </cell>
          <cell r="R3">
            <v>2030</v>
          </cell>
          <cell r="S3">
            <v>2031</v>
          </cell>
          <cell r="T3">
            <v>2032</v>
          </cell>
          <cell r="U3">
            <v>2033</v>
          </cell>
          <cell r="V3">
            <v>2034</v>
          </cell>
          <cell r="W3">
            <v>2035</v>
          </cell>
          <cell r="X3">
            <v>2036</v>
          </cell>
          <cell r="Y3">
            <v>2037</v>
          </cell>
          <cell r="Z3">
            <v>2038</v>
          </cell>
          <cell r="AA3">
            <v>2039</v>
          </cell>
          <cell r="AB3">
            <v>2040</v>
          </cell>
          <cell r="AC3">
            <v>2041</v>
          </cell>
          <cell r="AD3">
            <v>2042</v>
          </cell>
          <cell r="AE3">
            <v>2043</v>
          </cell>
          <cell r="AF3">
            <v>2044</v>
          </cell>
          <cell r="AG3">
            <v>2045</v>
          </cell>
          <cell r="AH3">
            <v>2046</v>
          </cell>
        </row>
        <row r="4">
          <cell r="B4" t="str">
            <v>Ricavi da tariffe (al lordo del FoNI)</v>
          </cell>
          <cell r="C4" t="str">
            <v>euro</v>
          </cell>
          <cell r="D4">
            <v>76344328.3463838</v>
          </cell>
          <cell r="E4">
            <v>75926530.9818706</v>
          </cell>
          <cell r="F4">
            <v>76997410.58419463</v>
          </cell>
          <cell r="G4">
            <v>78218251.84056705</v>
          </cell>
          <cell r="H4">
            <v>72648003.0716155</v>
          </cell>
          <cell r="I4">
            <v>69219978.69037668</v>
          </cell>
          <cell r="J4">
            <v>75154284.31834717</v>
          </cell>
          <cell r="K4">
            <v>75519057.54145706</v>
          </cell>
          <cell r="L4">
            <v>76554263.63384822</v>
          </cell>
          <cell r="M4">
            <v>76755279.34091713</v>
          </cell>
          <cell r="N4">
            <v>77506014.19164942</v>
          </cell>
          <cell r="O4">
            <v>77976602.71470438</v>
          </cell>
          <cell r="P4">
            <v>78572007.72717884</v>
          </cell>
          <cell r="Q4">
            <v>78821667.27223825</v>
          </cell>
          <cell r="R4">
            <v>79032304.92262097</v>
          </cell>
          <cell r="S4">
            <v>78789706.16489397</v>
          </cell>
          <cell r="T4">
            <v>79446393.02107418</v>
          </cell>
          <cell r="U4">
            <v>79528728.47070745</v>
          </cell>
          <cell r="V4">
            <v>79541032.78441328</v>
          </cell>
          <cell r="W4">
            <v>79530765.72008984</v>
          </cell>
          <cell r="X4">
            <v>79849639.50302525</v>
          </cell>
          <cell r="Y4">
            <v>79639218.53619269</v>
          </cell>
          <cell r="Z4">
            <v>79849084.99723199</v>
          </cell>
          <cell r="AA4">
            <v>79739031.55971901</v>
          </cell>
          <cell r="AB4">
            <v>79449140.97713564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B5" t="str">
            <v>Contributi di allacciamento</v>
          </cell>
          <cell r="C5" t="str">
            <v>euro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B6" t="str">
            <v>Altri ricavi SII</v>
          </cell>
          <cell r="C6" t="str">
            <v>euro</v>
          </cell>
          <cell r="D6">
            <v>3058901.82613167</v>
          </cell>
          <cell r="E6">
            <v>2973910.23713167</v>
          </cell>
          <cell r="F6">
            <v>3185167.228083527</v>
          </cell>
          <cell r="G6">
            <v>3201112.503585179</v>
          </cell>
          <cell r="H6">
            <v>3176590.823455179</v>
          </cell>
          <cell r="I6">
            <v>3148200.1567351907</v>
          </cell>
          <cell r="J6">
            <v>3115003.008351838</v>
          </cell>
          <cell r="K6">
            <v>3103834.546101838</v>
          </cell>
          <cell r="L6">
            <v>3049161.5266851713</v>
          </cell>
          <cell r="M6">
            <v>3020141.478685171</v>
          </cell>
          <cell r="N6">
            <v>3004789.2113491427</v>
          </cell>
          <cell r="O6">
            <v>2865670.3049291307</v>
          </cell>
          <cell r="P6">
            <v>2858409.68517913</v>
          </cell>
          <cell r="Q6">
            <v>2814085.2561880634</v>
          </cell>
          <cell r="R6">
            <v>2814085.2401880627</v>
          </cell>
          <cell r="S6">
            <v>2777635.460188062</v>
          </cell>
          <cell r="T6">
            <v>2773730.1150213964</v>
          </cell>
          <cell r="U6">
            <v>2731648.3265213966</v>
          </cell>
          <cell r="V6">
            <v>2731616.1930322195</v>
          </cell>
          <cell r="W6">
            <v>2667960.3750322196</v>
          </cell>
          <cell r="X6">
            <v>2667959.525232221</v>
          </cell>
          <cell r="Y6">
            <v>2599525.9914322197</v>
          </cell>
          <cell r="Z6">
            <v>2599525.96943222</v>
          </cell>
          <cell r="AA6">
            <v>2521521.42803222</v>
          </cell>
          <cell r="AB6">
            <v>2511666.793882223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B7" t="str">
            <v>Ricavi da Altre Attività Idriche </v>
          </cell>
          <cell r="C7" t="str">
            <v>euro</v>
          </cell>
          <cell r="D7">
            <v>1045850.03</v>
          </cell>
          <cell r="E7">
            <v>1045850.03</v>
          </cell>
          <cell r="F7">
            <v>638127.1799999999</v>
          </cell>
          <cell r="G7">
            <v>638127.1799999999</v>
          </cell>
          <cell r="H7">
            <v>642594.07026</v>
          </cell>
          <cell r="I7">
            <v>642594.07026</v>
          </cell>
          <cell r="J7">
            <v>642594.07026</v>
          </cell>
          <cell r="K7">
            <v>642594.07026</v>
          </cell>
          <cell r="L7">
            <v>642594.07026</v>
          </cell>
          <cell r="M7">
            <v>642594.07026</v>
          </cell>
          <cell r="N7">
            <v>642594.07026</v>
          </cell>
          <cell r="O7">
            <v>642594.07026</v>
          </cell>
          <cell r="P7">
            <v>642594.07026</v>
          </cell>
          <cell r="Q7">
            <v>642594.07026</v>
          </cell>
          <cell r="R7">
            <v>642594.07026</v>
          </cell>
          <cell r="S7">
            <v>642594.07026</v>
          </cell>
          <cell r="T7">
            <v>642594.07026</v>
          </cell>
          <cell r="U7">
            <v>642594.07026</v>
          </cell>
          <cell r="V7">
            <v>642594.07026</v>
          </cell>
          <cell r="W7">
            <v>642594.07026</v>
          </cell>
          <cell r="X7">
            <v>642594.07026</v>
          </cell>
          <cell r="Y7">
            <v>642594.07026</v>
          </cell>
          <cell r="Z7">
            <v>642594.07026</v>
          </cell>
          <cell r="AA7">
            <v>642594.07026</v>
          </cell>
          <cell r="AB7">
            <v>642594.07026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B8" t="str">
            <v>Totale Ricavi</v>
          </cell>
          <cell r="C8" t="str">
            <v>euro</v>
          </cell>
          <cell r="D8">
            <v>80449080.2025154</v>
          </cell>
          <cell r="E8">
            <v>79946291.2490023</v>
          </cell>
          <cell r="F8">
            <v>80820704.99227816</v>
          </cell>
          <cell r="G8">
            <v>82057491.52415223</v>
          </cell>
          <cell r="H8">
            <v>76467187.96533069</v>
          </cell>
          <cell r="I8">
            <v>73010772.91737188</v>
          </cell>
          <cell r="J8">
            <v>78911881.396959</v>
          </cell>
          <cell r="K8">
            <v>79265486.1578189</v>
          </cell>
          <cell r="L8">
            <v>80246019.2307934</v>
          </cell>
          <cell r="M8">
            <v>80418014.8898623</v>
          </cell>
          <cell r="N8">
            <v>81153397.47325857</v>
          </cell>
          <cell r="O8">
            <v>81484867.08989352</v>
          </cell>
          <cell r="P8">
            <v>82073011.48261797</v>
          </cell>
          <cell r="Q8">
            <v>82278346.59868632</v>
          </cell>
          <cell r="R8">
            <v>82488984.23306903</v>
          </cell>
          <cell r="S8">
            <v>82209935.69534203</v>
          </cell>
          <cell r="T8">
            <v>82862717.20635557</v>
          </cell>
          <cell r="U8">
            <v>82902970.86748885</v>
          </cell>
          <cell r="V8">
            <v>82915243.0477055</v>
          </cell>
          <cell r="W8">
            <v>82841320.16538206</v>
          </cell>
          <cell r="X8">
            <v>83160193.09851748</v>
          </cell>
          <cell r="Y8">
            <v>82881338.59788491</v>
          </cell>
          <cell r="Z8">
            <v>83091205.03692421</v>
          </cell>
          <cell r="AA8">
            <v>82903147.05801123</v>
          </cell>
          <cell r="AB8">
            <v>82603401.84127787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Costi Operativi (al netto del costo del personale)</v>
          </cell>
          <cell r="C9" t="str">
            <v>euro</v>
          </cell>
          <cell r="D9">
            <v>43544770.9166379</v>
          </cell>
          <cell r="E9">
            <v>44012463.2092655</v>
          </cell>
          <cell r="F9">
            <v>47108029.21550144</v>
          </cell>
          <cell r="G9">
            <v>46903943.56983517</v>
          </cell>
          <cell r="H9">
            <v>47314630.04178547</v>
          </cell>
          <cell r="I9">
            <v>41962263.88451973</v>
          </cell>
          <cell r="J9">
            <v>41635524.84100624</v>
          </cell>
          <cell r="K9">
            <v>41078349.76720583</v>
          </cell>
          <cell r="L9">
            <v>41085253.17046284</v>
          </cell>
          <cell r="M9">
            <v>40031830.27468086</v>
          </cell>
          <cell r="N9">
            <v>40078841.04062093</v>
          </cell>
          <cell r="O9">
            <v>39928573.97820295</v>
          </cell>
          <cell r="P9">
            <v>39884265.50545972</v>
          </cell>
          <cell r="Q9">
            <v>39855402.0367422</v>
          </cell>
          <cell r="R9">
            <v>39709764.945525594</v>
          </cell>
          <cell r="S9">
            <v>39276886.10875402</v>
          </cell>
          <cell r="T9">
            <v>39304106.37575493</v>
          </cell>
          <cell r="U9">
            <v>39292485.22676959</v>
          </cell>
          <cell r="V9">
            <v>39124474.674870804</v>
          </cell>
          <cell r="W9">
            <v>38946626.19579007</v>
          </cell>
          <cell r="X9">
            <v>39107172.01111415</v>
          </cell>
          <cell r="Y9">
            <v>38887741.84536431</v>
          </cell>
          <cell r="Z9">
            <v>39019617.21609055</v>
          </cell>
          <cell r="AA9">
            <v>39019617.21609055</v>
          </cell>
          <cell r="AB9">
            <v>39019617.21609055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B10" t="str">
            <v>Costo del personale</v>
          </cell>
          <cell r="C10" t="str">
            <v>euro</v>
          </cell>
          <cell r="D10">
            <v>16717411.24461</v>
          </cell>
          <cell r="E10">
            <v>16717411.24461</v>
          </cell>
          <cell r="F10">
            <v>12732752.717187261</v>
          </cell>
          <cell r="G10">
            <v>12732752.717187261</v>
          </cell>
          <cell r="H10">
            <v>12732752.717187261</v>
          </cell>
          <cell r="I10">
            <v>12732752.717187261</v>
          </cell>
          <cell r="J10">
            <v>12732752.717187261</v>
          </cell>
          <cell r="K10">
            <v>12732752.717187261</v>
          </cell>
          <cell r="L10">
            <v>12732752.717187261</v>
          </cell>
          <cell r="M10">
            <v>12732752.717187261</v>
          </cell>
          <cell r="N10">
            <v>12732752.717187261</v>
          </cell>
          <cell r="O10">
            <v>12732752.717187261</v>
          </cell>
          <cell r="P10">
            <v>12732752.717187261</v>
          </cell>
          <cell r="Q10">
            <v>12732752.717187261</v>
          </cell>
          <cell r="R10">
            <v>12732752.717187261</v>
          </cell>
          <cell r="S10">
            <v>12732752.717187261</v>
          </cell>
          <cell r="T10">
            <v>12732752.717187261</v>
          </cell>
          <cell r="U10">
            <v>12732752.717187261</v>
          </cell>
          <cell r="V10">
            <v>12732752.717187261</v>
          </cell>
          <cell r="W10">
            <v>12732752.717187261</v>
          </cell>
          <cell r="X10">
            <v>12732752.717187261</v>
          </cell>
          <cell r="Y10">
            <v>12732752.717187261</v>
          </cell>
          <cell r="Z10">
            <v>12732752.717187261</v>
          </cell>
          <cell r="AA10">
            <v>12732752.717187261</v>
          </cell>
          <cell r="AB10">
            <v>12732752.717187261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 t="str">
            <v>Totale  Costi</v>
          </cell>
          <cell r="C11" t="str">
            <v>euro</v>
          </cell>
          <cell r="D11">
            <v>60262182.1612479</v>
          </cell>
          <cell r="E11">
            <v>60729874.4538755</v>
          </cell>
          <cell r="F11">
            <v>59840781.932688706</v>
          </cell>
          <cell r="G11">
            <v>59636696.287022434</v>
          </cell>
          <cell r="H11">
            <v>60047382.758972734</v>
          </cell>
          <cell r="I11">
            <v>54695016.601707</v>
          </cell>
          <cell r="J11">
            <v>54368277.558193505</v>
          </cell>
          <cell r="K11">
            <v>53811102.48439309</v>
          </cell>
          <cell r="L11">
            <v>53818005.8876501</v>
          </cell>
          <cell r="M11">
            <v>52764582.99186812</v>
          </cell>
          <cell r="N11">
            <v>52811593.75780819</v>
          </cell>
          <cell r="O11">
            <v>52661326.69539021</v>
          </cell>
          <cell r="P11">
            <v>52617018.22264698</v>
          </cell>
          <cell r="Q11">
            <v>52588154.753929466</v>
          </cell>
          <cell r="R11">
            <v>52442517.66271286</v>
          </cell>
          <cell r="S11">
            <v>52009638.82594128</v>
          </cell>
          <cell r="T11">
            <v>52036859.09294219</v>
          </cell>
          <cell r="U11">
            <v>52025237.94395685</v>
          </cell>
          <cell r="V11">
            <v>51857227.39205807</v>
          </cell>
          <cell r="W11">
            <v>51679378.91297733</v>
          </cell>
          <cell r="X11">
            <v>51839924.72830141</v>
          </cell>
          <cell r="Y11">
            <v>51620494.56255157</v>
          </cell>
          <cell r="Z11">
            <v>51752369.933277816</v>
          </cell>
          <cell r="AA11">
            <v>51752369.933277816</v>
          </cell>
          <cell r="AB11">
            <v>51752369.933277816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MOL</v>
          </cell>
          <cell r="C12" t="str">
            <v>euro</v>
          </cell>
          <cell r="D12">
            <v>20186898.0412676</v>
          </cell>
          <cell r="E12">
            <v>19216416.7951268</v>
          </cell>
          <cell r="F12">
            <v>20979923.059589453</v>
          </cell>
          <cell r="G12">
            <v>22420795.2371298</v>
          </cell>
          <cell r="H12">
            <v>16419805.206357956</v>
          </cell>
          <cell r="I12">
            <v>18315756.315664887</v>
          </cell>
          <cell r="J12">
            <v>24543603.838765502</v>
          </cell>
          <cell r="K12">
            <v>25454383.67342581</v>
          </cell>
          <cell r="L12">
            <v>26428013.3431433</v>
          </cell>
          <cell r="M12">
            <v>27653431.897994176</v>
          </cell>
          <cell r="N12">
            <v>28341803.715450376</v>
          </cell>
          <cell r="O12">
            <v>28823540.39450331</v>
          </cell>
          <cell r="P12">
            <v>29455993.259970993</v>
          </cell>
          <cell r="Q12">
            <v>29690191.844756857</v>
          </cell>
          <cell r="R12">
            <v>30046466.570356175</v>
          </cell>
          <cell r="S12">
            <v>30200296.869400755</v>
          </cell>
          <cell r="T12">
            <v>30825858.11341338</v>
          </cell>
          <cell r="U12">
            <v>30877732.923531994</v>
          </cell>
          <cell r="V12">
            <v>31058015.655647434</v>
          </cell>
          <cell r="W12">
            <v>31161941.252404727</v>
          </cell>
          <cell r="X12">
            <v>31320268.370216064</v>
          </cell>
          <cell r="Y12">
            <v>31260844.035333335</v>
          </cell>
          <cell r="Z12">
            <v>31338835.103646398</v>
          </cell>
          <cell r="AA12">
            <v>31150777.12473342</v>
          </cell>
          <cell r="AB12">
            <v>30851031.908000052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Ammortamenti</v>
          </cell>
          <cell r="C13" t="str">
            <v>euro</v>
          </cell>
          <cell r="D13">
            <v>12218385.5685928</v>
          </cell>
          <cell r="E13">
            <v>12803887.9466361</v>
          </cell>
          <cell r="F13">
            <v>12440051.524205495</v>
          </cell>
          <cell r="G13">
            <v>13256364.847394016</v>
          </cell>
          <cell r="H13">
            <v>13597900.809041724</v>
          </cell>
          <cell r="I13">
            <v>14155952.672920361</v>
          </cell>
          <cell r="J13">
            <v>14682927.134836594</v>
          </cell>
          <cell r="K13">
            <v>15026503.653500633</v>
          </cell>
          <cell r="L13">
            <v>15426868.188072735</v>
          </cell>
          <cell r="M13">
            <v>15902603.840876574</v>
          </cell>
          <cell r="N13">
            <v>16389213.489276601</v>
          </cell>
          <cell r="O13">
            <v>16561173.488522537</v>
          </cell>
          <cell r="P13">
            <v>16834342.371152468</v>
          </cell>
          <cell r="Q13">
            <v>16966410.210905947</v>
          </cell>
          <cell r="R13">
            <v>17515244.26950522</v>
          </cell>
          <cell r="S13">
            <v>17566818.00996503</v>
          </cell>
          <cell r="T13">
            <v>17696566.72074289</v>
          </cell>
          <cell r="U13">
            <v>17859434.16407415</v>
          </cell>
          <cell r="V13">
            <v>17979945.063490137</v>
          </cell>
          <cell r="W13">
            <v>18065286.96766973</v>
          </cell>
          <cell r="X13">
            <v>18116697.16162459</v>
          </cell>
          <cell r="Y13">
            <v>18033947.005835544</v>
          </cell>
          <cell r="Z13">
            <v>18105428.14541335</v>
          </cell>
          <cell r="AA13">
            <v>18039779.643529348</v>
          </cell>
          <cell r="AB13">
            <v>18056653.772229347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Reddito Operativo</v>
          </cell>
          <cell r="C14" t="str">
            <v>euro</v>
          </cell>
          <cell r="D14">
            <v>7968512.47267472</v>
          </cell>
          <cell r="E14">
            <v>6412528.84849068</v>
          </cell>
          <cell r="F14">
            <v>8539871.535383958</v>
          </cell>
          <cell r="G14">
            <v>9164430.389735784</v>
          </cell>
          <cell r="H14">
            <v>2821904.3973162323</v>
          </cell>
          <cell r="I14">
            <v>4159803.6427445263</v>
          </cell>
          <cell r="J14">
            <v>9860676.703928908</v>
          </cell>
          <cell r="K14">
            <v>10427880.019925175</v>
          </cell>
          <cell r="L14">
            <v>11001145.155070564</v>
          </cell>
          <cell r="M14">
            <v>11750828.057117602</v>
          </cell>
          <cell r="N14">
            <v>11952590.226173775</v>
          </cell>
          <cell r="O14">
            <v>12262366.905980773</v>
          </cell>
          <cell r="P14">
            <v>12621650.888818525</v>
          </cell>
          <cell r="Q14">
            <v>12723781.63385091</v>
          </cell>
          <cell r="R14">
            <v>12531222.300850954</v>
          </cell>
          <cell r="S14">
            <v>12633478.859435726</v>
          </cell>
          <cell r="T14">
            <v>13129291.39267049</v>
          </cell>
          <cell r="U14">
            <v>13018298.759457845</v>
          </cell>
          <cell r="V14">
            <v>13078070.592157297</v>
          </cell>
          <cell r="W14">
            <v>13096654.284734998</v>
          </cell>
          <cell r="X14">
            <v>13203571.208591472</v>
          </cell>
          <cell r="Y14">
            <v>13226897.029497791</v>
          </cell>
          <cell r="Z14">
            <v>13233406.958233047</v>
          </cell>
          <cell r="AA14">
            <v>13110997.48120407</v>
          </cell>
          <cell r="AB14">
            <v>12794378.135770705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Interessi passivi</v>
          </cell>
          <cell r="C15" t="str">
            <v>euro</v>
          </cell>
          <cell r="D15">
            <v>0</v>
          </cell>
          <cell r="E15">
            <v>1907683.64988491</v>
          </cell>
          <cell r="F15">
            <v>0</v>
          </cell>
          <cell r="G15">
            <v>318192.24668592785</v>
          </cell>
          <cell r="H15">
            <v>476952.28515945293</v>
          </cell>
          <cell r="I15">
            <v>850529.9068376733</v>
          </cell>
          <cell r="J15">
            <v>1124761.49961831</v>
          </cell>
          <cell r="K15">
            <v>1141153.1077516626</v>
          </cell>
          <cell r="L15">
            <v>1006892.0248136893</v>
          </cell>
          <cell r="M15">
            <v>805976.5570022465</v>
          </cell>
          <cell r="N15">
            <v>589866.8253061333</v>
          </cell>
          <cell r="O15">
            <v>381992.9803231642</v>
          </cell>
          <cell r="P15">
            <v>174238.57692234003</v>
          </cell>
          <cell r="Q15">
            <v>33962.53656221487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 t="str">
            <v>Risultato ante imposte</v>
          </cell>
          <cell r="C16" t="str">
            <v>euro</v>
          </cell>
          <cell r="D16">
            <v>7968512.47267472</v>
          </cell>
          <cell r="E16">
            <v>4504845.19860577</v>
          </cell>
          <cell r="F16">
            <v>8539871.535383958</v>
          </cell>
          <cell r="G16">
            <v>8846238.143049857</v>
          </cell>
          <cell r="H16">
            <v>2344952.1121567795</v>
          </cell>
          <cell r="I16">
            <v>3309273.735906853</v>
          </cell>
          <cell r="J16">
            <v>8735915.204310598</v>
          </cell>
          <cell r="K16">
            <v>9286726.912173513</v>
          </cell>
          <cell r="L16">
            <v>9994253.130256874</v>
          </cell>
          <cell r="M16">
            <v>10944851.500115355</v>
          </cell>
          <cell r="N16">
            <v>11362723.400867643</v>
          </cell>
          <cell r="O16">
            <v>11880373.92565761</v>
          </cell>
          <cell r="P16">
            <v>12447412.311896184</v>
          </cell>
          <cell r="Q16">
            <v>12689819.097288694</v>
          </cell>
          <cell r="R16">
            <v>12531222.300850954</v>
          </cell>
          <cell r="S16">
            <v>12633478.859435726</v>
          </cell>
          <cell r="T16">
            <v>13129291.39267049</v>
          </cell>
          <cell r="U16">
            <v>13018298.759457845</v>
          </cell>
          <cell r="V16">
            <v>13078070.592157297</v>
          </cell>
          <cell r="W16">
            <v>13096654.284734998</v>
          </cell>
          <cell r="X16">
            <v>13203571.208591472</v>
          </cell>
          <cell r="Y16">
            <v>13226897.029497791</v>
          </cell>
          <cell r="Z16">
            <v>13233406.958233047</v>
          </cell>
          <cell r="AA16">
            <v>13110997.48120407</v>
          </cell>
          <cell r="AB16">
            <v>12794378.135770705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IRES</v>
          </cell>
          <cell r="C17" t="str">
            <v>euro</v>
          </cell>
          <cell r="D17">
            <v>2191340.92998555</v>
          </cell>
          <cell r="E17">
            <v>1238832.42961659</v>
          </cell>
          <cell r="F17">
            <v>2049569.16849215</v>
          </cell>
          <cell r="G17">
            <v>2123097.1543319654</v>
          </cell>
          <cell r="H17">
            <v>562788.5069176235</v>
          </cell>
          <cell r="I17">
            <v>794225.6966176411</v>
          </cell>
          <cell r="J17">
            <v>2096619.6490345434</v>
          </cell>
          <cell r="K17">
            <v>2228814.458921643</v>
          </cell>
          <cell r="L17">
            <v>2398620.7512616464</v>
          </cell>
          <cell r="M17">
            <v>2626764.3600276853</v>
          </cell>
          <cell r="N17">
            <v>2727053.6162082343</v>
          </cell>
          <cell r="O17">
            <v>2851289.7421578225</v>
          </cell>
          <cell r="P17">
            <v>2987378.954855084</v>
          </cell>
          <cell r="Q17">
            <v>3045556.5833492866</v>
          </cell>
          <cell r="R17">
            <v>3007493.3522042288</v>
          </cell>
          <cell r="S17">
            <v>3032034.9262645743</v>
          </cell>
          <cell r="T17">
            <v>3151029.9342409177</v>
          </cell>
          <cell r="U17">
            <v>3124391.702269883</v>
          </cell>
          <cell r="V17">
            <v>3138736.942117751</v>
          </cell>
          <cell r="W17">
            <v>3143197.0283363992</v>
          </cell>
          <cell r="X17">
            <v>3168857.0900619496</v>
          </cell>
          <cell r="Y17">
            <v>3174455.2870794698</v>
          </cell>
          <cell r="Z17">
            <v>3176017.6699759313</v>
          </cell>
          <cell r="AA17">
            <v>3146639.3954889765</v>
          </cell>
          <cell r="AB17">
            <v>3070650.752584969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IRAP</v>
          </cell>
          <cell r="C18" t="str">
            <v>euro</v>
          </cell>
          <cell r="D18">
            <v>310771.986434314</v>
          </cell>
          <cell r="E18">
            <v>175688.962745625</v>
          </cell>
          <cell r="F18">
            <v>333054.9898799744</v>
          </cell>
          <cell r="G18">
            <v>345003.2875789444</v>
          </cell>
          <cell r="H18">
            <v>91453.13237411382</v>
          </cell>
          <cell r="I18">
            <v>129061.67570036669</v>
          </cell>
          <cell r="J18">
            <v>340700.6929681133</v>
          </cell>
          <cell r="K18">
            <v>362182.349574767</v>
          </cell>
          <cell r="L18">
            <v>389775.8720800175</v>
          </cell>
          <cell r="M18">
            <v>426849.2085044989</v>
          </cell>
          <cell r="N18">
            <v>443146.21263383806</v>
          </cell>
          <cell r="O18">
            <v>463334.5831006462</v>
          </cell>
          <cell r="P18">
            <v>485449.0801639512</v>
          </cell>
          <cell r="Q18">
            <v>494902.9447942591</v>
          </cell>
          <cell r="R18">
            <v>488717.6697331872</v>
          </cell>
          <cell r="S18">
            <v>492705.67551799334</v>
          </cell>
          <cell r="T18">
            <v>512042.3643141491</v>
          </cell>
          <cell r="U18">
            <v>507713.65161885595</v>
          </cell>
          <cell r="V18">
            <v>510044.75309413456</v>
          </cell>
          <cell r="W18">
            <v>510769.51710466493</v>
          </cell>
          <cell r="X18">
            <v>514939.27713506686</v>
          </cell>
          <cell r="Y18">
            <v>515848.98415041383</v>
          </cell>
          <cell r="Z18">
            <v>516102.87137108884</v>
          </cell>
          <cell r="AA18">
            <v>511328.90176695876</v>
          </cell>
          <cell r="AB18">
            <v>498980.74729505746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 t="str">
            <v>Totale imposte</v>
          </cell>
          <cell r="C19" t="str">
            <v>euro</v>
          </cell>
          <cell r="D19">
            <v>2502112.91641986</v>
          </cell>
          <cell r="E19">
            <v>1414521.39236221</v>
          </cell>
          <cell r="F19">
            <v>2382624.1583721247</v>
          </cell>
          <cell r="G19">
            <v>2468100.44191091</v>
          </cell>
          <cell r="H19">
            <v>654241.6392917372</v>
          </cell>
          <cell r="I19">
            <v>923287.3723180079</v>
          </cell>
          <cell r="J19">
            <v>2437320.342002657</v>
          </cell>
          <cell r="K19">
            <v>2590996.80849641</v>
          </cell>
          <cell r="L19">
            <v>2788396.6233416637</v>
          </cell>
          <cell r="M19">
            <v>3053613.568532184</v>
          </cell>
          <cell r="N19">
            <v>3170199.8288420723</v>
          </cell>
          <cell r="O19">
            <v>3314624.3252584687</v>
          </cell>
          <cell r="P19">
            <v>3472828.035019035</v>
          </cell>
          <cell r="Q19">
            <v>3540459.5281435456</v>
          </cell>
          <cell r="R19">
            <v>3496211.021937416</v>
          </cell>
          <cell r="S19">
            <v>3524740.601782568</v>
          </cell>
          <cell r="T19">
            <v>3663072.298555067</v>
          </cell>
          <cell r="U19">
            <v>3632105.353888739</v>
          </cell>
          <cell r="V19">
            <v>3648781.6952118855</v>
          </cell>
          <cell r="W19">
            <v>3653966.545441064</v>
          </cell>
          <cell r="X19">
            <v>3683796.3671970163</v>
          </cell>
          <cell r="Y19">
            <v>3690304.2712298837</v>
          </cell>
          <cell r="Z19">
            <v>3692120.5413470203</v>
          </cell>
          <cell r="AA19">
            <v>3657968.297255935</v>
          </cell>
          <cell r="AB19">
            <v>3569631.4998800266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 t="str">
            <v>Risultato di esercizio</v>
          </cell>
          <cell r="C20" t="str">
            <v>euro</v>
          </cell>
          <cell r="D20">
            <v>5466399.55625487</v>
          </cell>
          <cell r="E20">
            <v>3090323.80624356</v>
          </cell>
          <cell r="F20">
            <v>6157247.377011834</v>
          </cell>
          <cell r="G20">
            <v>6378137.701138947</v>
          </cell>
          <cell r="H20">
            <v>1690710.4728650423</v>
          </cell>
          <cell r="I20">
            <v>2385986.363588845</v>
          </cell>
          <cell r="J20">
            <v>6298594.862307942</v>
          </cell>
          <cell r="K20">
            <v>6695730.103677103</v>
          </cell>
          <cell r="L20">
            <v>7205856.506915211</v>
          </cell>
          <cell r="M20">
            <v>7891237.931583172</v>
          </cell>
          <cell r="N20">
            <v>8192523.572025571</v>
          </cell>
          <cell r="O20">
            <v>8565749.60039914</v>
          </cell>
          <cell r="P20">
            <v>8974584.27687715</v>
          </cell>
          <cell r="Q20">
            <v>9149359.569145149</v>
          </cell>
          <cell r="R20">
            <v>9035011.278913539</v>
          </cell>
          <cell r="S20">
            <v>9108738.257653158</v>
          </cell>
          <cell r="T20">
            <v>9466219.094115423</v>
          </cell>
          <cell r="U20">
            <v>9386193.405569106</v>
          </cell>
          <cell r="V20">
            <v>9429288.896945411</v>
          </cell>
          <cell r="W20">
            <v>9442687.739293933</v>
          </cell>
          <cell r="X20">
            <v>9519774.841394456</v>
          </cell>
          <cell r="Y20">
            <v>9536592.758267907</v>
          </cell>
          <cell r="Z20">
            <v>9541286.416886028</v>
          </cell>
          <cell r="AA20">
            <v>9453029.183948135</v>
          </cell>
          <cell r="AB20">
            <v>9224746.635890678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</sheetData>
      <sheetData sheetId="60">
        <row r="1">
          <cell r="L1" t="str">
            <v>ATO</v>
          </cell>
        </row>
        <row r="2">
          <cell r="L2" t="str">
            <v>ATO LEMENE </v>
          </cell>
        </row>
        <row r="3">
          <cell r="L3" t="str">
            <v>ATO 1 - VERBANO-CUSIO-OSSOLA E PIANURA NOVARESE</v>
          </cell>
        </row>
        <row r="4">
          <cell r="L4" t="str">
            <v>ATO 2 - BIELLESE, VERCELLESE, CASALESE</v>
          </cell>
        </row>
        <row r="5">
          <cell r="L5" t="str">
            <v>ATO 3 - TORINO</v>
          </cell>
        </row>
        <row r="6">
          <cell r="L6" t="str">
            <v>ATO 4 - CUNEO</v>
          </cell>
        </row>
        <row r="7">
          <cell r="L7" t="str">
            <v>ATO 5 - ASTIGIANO, MONFERRATO</v>
          </cell>
        </row>
        <row r="8">
          <cell r="L8" t="str">
            <v>ATO 6 - ALESSANDRIA</v>
          </cell>
        </row>
        <row r="9">
          <cell r="L9" t="str">
            <v>ATO VALLE D'AOSTA</v>
          </cell>
        </row>
        <row r="10">
          <cell r="L10" t="str">
            <v>ATO BG - BERGAMO</v>
          </cell>
        </row>
        <row r="11">
          <cell r="L11" t="str">
            <v>ATO BS - BRESCIA</v>
          </cell>
        </row>
        <row r="12">
          <cell r="L12" t="str">
            <v>ATO CO - COMO</v>
          </cell>
        </row>
        <row r="13">
          <cell r="L13" t="str">
            <v>ATO CR - CREMONA</v>
          </cell>
        </row>
        <row r="14">
          <cell r="L14" t="str">
            <v>ATO LC - LECCO</v>
          </cell>
        </row>
        <row r="15">
          <cell r="L15" t="str">
            <v>ATO LO - LODI</v>
          </cell>
        </row>
        <row r="16">
          <cell r="L16" t="str">
            <v>ATO MI ‒ Città Metropolitana di Milano</v>
          </cell>
        </row>
        <row r="17">
          <cell r="L17" t="str">
            <v>ATO MN - MANTOVA</v>
          </cell>
        </row>
        <row r="18">
          <cell r="L18" t="str">
            <v>ATO PV - PAVIA</v>
          </cell>
        </row>
        <row r="19">
          <cell r="L19" t="str">
            <v>ATO SO - SONDRIO</v>
          </cell>
        </row>
        <row r="20">
          <cell r="L20" t="str">
            <v>ATO VA - VARESE</v>
          </cell>
        </row>
        <row r="21">
          <cell r="L21" t="str">
            <v>ATO MB - MONZA E DELLA BRIANZA</v>
          </cell>
        </row>
        <row r="22">
          <cell r="L22" t="str">
            <v>ATO NL - TRENTINO</v>
          </cell>
        </row>
        <row r="23">
          <cell r="L23" t="str">
            <v>ATO AV - ALTO VENETO</v>
          </cell>
        </row>
        <row r="24">
          <cell r="L24" t="str">
            <v>ATO B - BACCHIGLIONE</v>
          </cell>
        </row>
        <row r="25">
          <cell r="L25" t="str">
            <v>ATO BR - BRENTA</v>
          </cell>
        </row>
        <row r="26">
          <cell r="L26" t="str">
            <v>ATO LV - LAGUNA DI VENEZIA</v>
          </cell>
        </row>
        <row r="27">
          <cell r="L27" t="str">
            <v>ATO P - POLESINE</v>
          </cell>
        </row>
        <row r="28">
          <cell r="L28" t="str">
            <v>ATO V - VERONA</v>
          </cell>
        </row>
        <row r="29">
          <cell r="L29" t="str">
            <v>ATO VC - VALLE DEL CHIAMPO</v>
          </cell>
        </row>
        <row r="30">
          <cell r="L30" t="str">
            <v>ATO VO - VENETO ORIENTALE</v>
          </cell>
        </row>
        <row r="31">
          <cell r="L31" t="str">
            <v>ATO CEN - CENTRALE UDINE</v>
          </cell>
        </row>
        <row r="32">
          <cell r="L32" t="str">
            <v>ATO OCC - OCCIDENTALE PORDENONE</v>
          </cell>
        </row>
        <row r="33">
          <cell r="L33" t="str">
            <v>ATO ORG - ORIENTALE-GORIZIANO</v>
          </cell>
        </row>
        <row r="34">
          <cell r="L34" t="str">
            <v>ATO ORT - ORIENTALE-TRIESTINO</v>
          </cell>
        </row>
        <row r="35">
          <cell r="L35" t="str">
            <v>ATO GE - GENOVA</v>
          </cell>
        </row>
        <row r="36">
          <cell r="L36" t="str">
            <v>ATO IM - IMPERIA</v>
          </cell>
        </row>
        <row r="37">
          <cell r="L37" t="str">
            <v>ATO SP - LA SPEZIA </v>
          </cell>
        </row>
        <row r="38">
          <cell r="L38" t="str">
            <v>ATO Centro-Ovest 1</v>
          </cell>
        </row>
        <row r="39">
          <cell r="L39" t="str">
            <v>ATO Centro-Ovest 2</v>
          </cell>
        </row>
        <row r="40">
          <cell r="L40" t="str">
            <v>ATO 1 - PIACENZA</v>
          </cell>
        </row>
        <row r="41">
          <cell r="L41" t="str">
            <v>ATO 2 - PARMA</v>
          </cell>
        </row>
        <row r="42">
          <cell r="L42" t="str">
            <v>ATO 3 - REGGIO NELL'EMILIA</v>
          </cell>
        </row>
        <row r="43">
          <cell r="L43" t="str">
            <v>ATO 4 - MODENA</v>
          </cell>
        </row>
        <row r="44">
          <cell r="L44" t="str">
            <v>ATO 5 - BOLOGNA</v>
          </cell>
        </row>
        <row r="45">
          <cell r="L45" t="str">
            <v>ATO 6 - FERRARA</v>
          </cell>
        </row>
        <row r="46">
          <cell r="L46" t="str">
            <v>ATO 7 - RAVENNA</v>
          </cell>
        </row>
        <row r="47">
          <cell r="L47" t="str">
            <v>ATO 8 - FORLì-CESENA</v>
          </cell>
        </row>
        <row r="48">
          <cell r="L48" t="str">
            <v>ATO 9 - RIMINI</v>
          </cell>
        </row>
        <row r="49">
          <cell r="L49" t="str">
            <v>ATO 1 - TOSCANA NORD</v>
          </cell>
        </row>
        <row r="50">
          <cell r="L50" t="str">
            <v>ATO 2 - BASSO VALDARNO (PISA)</v>
          </cell>
        </row>
        <row r="51">
          <cell r="L51" t="str">
            <v>ATO 3 - MEDIO VALDARNO (FIRENZE)</v>
          </cell>
        </row>
        <row r="52">
          <cell r="L52" t="str">
            <v>ATO 4 - ALTO VALDARNO (AREZZO)</v>
          </cell>
        </row>
        <row r="53">
          <cell r="L53" t="str">
            <v>ATO 5 - TOSCANA COSTA</v>
          </cell>
        </row>
        <row r="54">
          <cell r="L54" t="str">
            <v>ATO 6 - OMBRONE (GROSSETO)</v>
          </cell>
        </row>
        <row r="55">
          <cell r="L55" t="str">
            <v>ATO 1 - AMBITO 1-2</v>
          </cell>
        </row>
        <row r="56">
          <cell r="L56" t="str">
            <v>ATO 2 - AMBITO 3</v>
          </cell>
        </row>
        <row r="57">
          <cell r="L57" t="str">
            <v>ATO 3 - AMBITO 4</v>
          </cell>
        </row>
        <row r="58">
          <cell r="L58" t="str">
            <v>ATO 1 - MARCHE NORD PESARO E URBINO</v>
          </cell>
        </row>
        <row r="59">
          <cell r="L59" t="str">
            <v>ATO 2 - MARCHE CENTRO ANCONA</v>
          </cell>
        </row>
        <row r="60">
          <cell r="L60" t="str">
            <v>ATO 3 - MARCHE CENTRO MACERATA</v>
          </cell>
        </row>
        <row r="61">
          <cell r="L61" t="str">
            <v>ATO 4 - MARCHE SUD ALTO PICENO MACERATESE</v>
          </cell>
        </row>
        <row r="62">
          <cell r="L62" t="str">
            <v>ATO 5 - MARCHE SUD ASCOLI PICENO</v>
          </cell>
        </row>
        <row r="63">
          <cell r="L63" t="str">
            <v>ATO 1 - LAZIO NORD VITERBO</v>
          </cell>
        </row>
        <row r="64">
          <cell r="L64" t="str">
            <v>ATO 2 - LAZIO CENTRALE ROMA</v>
          </cell>
        </row>
        <row r="65">
          <cell r="L65" t="str">
            <v>ATO 3 - LAZIO CENTRALE RIETI</v>
          </cell>
        </row>
        <row r="66">
          <cell r="L66" t="str">
            <v>ATO 4 - LAZIO MERIDIONALE LATINA</v>
          </cell>
        </row>
        <row r="67">
          <cell r="L67" t="str">
            <v>ATO 5 - LAZIO MERIDIONALE FROSINONE</v>
          </cell>
        </row>
        <row r="68">
          <cell r="L68" t="str">
            <v>ATO 1 - AQUILANO</v>
          </cell>
        </row>
        <row r="69">
          <cell r="L69" t="str">
            <v>ATO 2 - MARSICANO</v>
          </cell>
        </row>
        <row r="70">
          <cell r="L70" t="str">
            <v>ATO 3 - PELIGNO ALTO SANGRO</v>
          </cell>
        </row>
        <row r="71">
          <cell r="L71" t="str">
            <v>ATO 4 - PESCARA</v>
          </cell>
        </row>
        <row r="72">
          <cell r="L72" t="str">
            <v>ATO 5 - TERAMO</v>
          </cell>
        </row>
        <row r="73">
          <cell r="L73" t="str">
            <v>ATO 6 - CHIETI</v>
          </cell>
        </row>
        <row r="74">
          <cell r="L74" t="str">
            <v>ATO MOLISE</v>
          </cell>
        </row>
        <row r="75">
          <cell r="L75" t="str">
            <v>Ambito distrettuale Calore Irpino</v>
          </cell>
        </row>
        <row r="76">
          <cell r="L76" t="str">
            <v>Ambito distrettuale Napoli</v>
          </cell>
        </row>
        <row r="77">
          <cell r="L77" t="str">
            <v>Ambito distrettuale Sele</v>
          </cell>
        </row>
        <row r="78">
          <cell r="L78" t="str">
            <v>Ambito distrettuale Sarnese-Vesuviano</v>
          </cell>
        </row>
        <row r="79">
          <cell r="L79" t="str">
            <v>ATO PUGLIA</v>
          </cell>
        </row>
        <row r="80">
          <cell r="L80" t="str">
            <v>ATO BASILICATA</v>
          </cell>
        </row>
        <row r="81">
          <cell r="L81" t="str">
            <v>ATO 1 - COSENZA</v>
          </cell>
        </row>
        <row r="82">
          <cell r="L82" t="str">
            <v>ATO 2 - CATANZARO</v>
          </cell>
        </row>
        <row r="83">
          <cell r="L83" t="str">
            <v>ATO 3 - CROTONE</v>
          </cell>
        </row>
        <row r="84">
          <cell r="L84" t="str">
            <v>ATO 4 - VIBO VALENTIA</v>
          </cell>
        </row>
        <row r="85">
          <cell r="L85" t="str">
            <v>ATO 5 - REGGIO DI CALABRIA</v>
          </cell>
        </row>
        <row r="86">
          <cell r="L86" t="str">
            <v>ATO 1 - PALERMO</v>
          </cell>
        </row>
        <row r="87">
          <cell r="L87" t="str">
            <v>ATO 2 - CATANIA</v>
          </cell>
        </row>
        <row r="88">
          <cell r="L88" t="str">
            <v>ATO 3 - MESSINA</v>
          </cell>
        </row>
        <row r="89">
          <cell r="L89" t="str">
            <v>ATO 4 - RAGUSA</v>
          </cell>
        </row>
        <row r="90">
          <cell r="L90" t="str">
            <v>ATO 5 - ENNA</v>
          </cell>
        </row>
        <row r="91">
          <cell r="L91" t="str">
            <v>ATO 6 - CALTANISSETTA</v>
          </cell>
        </row>
        <row r="92">
          <cell r="L92" t="str">
            <v>ATO 7 - TRAPANI</v>
          </cell>
        </row>
        <row r="93">
          <cell r="L93" t="str">
            <v>ATO 8 - SIRACUSA</v>
          </cell>
        </row>
        <row r="94">
          <cell r="L94" t="str">
            <v>ATO 9 - AGRIGENTO</v>
          </cell>
        </row>
        <row r="95">
          <cell r="L95" t="str">
            <v>ATO  SARDEGNA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</sheetData>
      <sheetData sheetId="63">
        <row r="3">
          <cell r="B3" t="str">
            <v>Captazione</v>
          </cell>
          <cell r="E3" t="str">
            <v>SI</v>
          </cell>
          <cell r="G3" t="str">
            <v>Servizio idrico integrato</v>
          </cell>
          <cell r="H3">
            <v>1</v>
          </cell>
        </row>
        <row r="4">
          <cell r="B4" t="str">
            <v>Potabilizzazione</v>
          </cell>
          <cell r="E4" t="str">
            <v>NO</v>
          </cell>
          <cell r="G4" t="str">
            <v>Fognatura bianca e pulizia / manutenzione caditoie stradali</v>
          </cell>
          <cell r="H4">
            <v>2</v>
          </cell>
        </row>
        <row r="5">
          <cell r="B5" t="str">
            <v>Adduzione</v>
          </cell>
          <cell r="G5" t="str">
            <v>Altri servizi idrici</v>
          </cell>
          <cell r="H5">
            <v>3</v>
          </cell>
        </row>
        <row r="6">
          <cell r="B6" t="str">
            <v>Acquedotto distribuzione</v>
          </cell>
          <cell r="G6" t="str">
            <v>Attività non idriche che utilizzano anche infrastrutture del servizio idrico</v>
          </cell>
          <cell r="H6">
            <v>4</v>
          </cell>
        </row>
        <row r="7">
          <cell r="B7" t="str">
            <v>Fognatura (nera e mista)</v>
          </cell>
        </row>
        <row r="8">
          <cell r="B8" t="str">
            <v>Depurazione</v>
          </cell>
        </row>
        <row r="9">
          <cell r="B9" t="str">
            <v>Fognatura bianca e pulizia / manutenzione caditoie stradali</v>
          </cell>
        </row>
        <row r="10">
          <cell r="B10" t="str">
            <v>Altri servizi idrici</v>
          </cell>
        </row>
        <row r="14">
          <cell r="B14" t="str">
            <v>Altra società privata</v>
          </cell>
          <cell r="D14" t="str">
            <v>acquedotto</v>
          </cell>
          <cell r="E14" t="str">
            <v>1-Uso domestico</v>
          </cell>
          <cell r="G14" t="str">
            <v>Affidamento del SII</v>
          </cell>
        </row>
        <row r="15">
          <cell r="B15" t="str">
            <v>Altra società pubblica</v>
          </cell>
          <cell r="D15" t="str">
            <v>depurazione</v>
          </cell>
          <cell r="E15" t="str">
            <v>1bis-Uso domestico non residenti</v>
          </cell>
          <cell r="G15" t="str">
            <v>Aziende speciali, gestioni in economia</v>
          </cell>
        </row>
        <row r="16">
          <cell r="B16" t="str">
            <v>Comune</v>
          </cell>
          <cell r="D16" t="str">
            <v>fognatura</v>
          </cell>
          <cell r="E16" t="str">
            <v>2-Uso agricolo</v>
          </cell>
          <cell r="G16" t="str">
            <v>Gestioni in economia comuni montani autorizzati da AATO</v>
          </cell>
        </row>
        <row r="17">
          <cell r="B17" t="str">
            <v>Comunità montana</v>
          </cell>
          <cell r="E17" t="str">
            <v>3-Uso allevamento animali</v>
          </cell>
          <cell r="G17" t="str">
            <v>Gestioni salvaguardate</v>
          </cell>
        </row>
        <row r="18">
          <cell r="B18" t="str">
            <v>Consorzio</v>
          </cell>
          <cell r="E18" t="str">
            <v>4-Uso artigianale</v>
          </cell>
          <cell r="G18" t="str">
            <v>Gestioni tutelate, concessioni esistenti</v>
          </cell>
        </row>
        <row r="19">
          <cell r="B19" t="str">
            <v>Società del patrimonio</v>
          </cell>
          <cell r="E19" t="str">
            <v>5-Uso commerciale</v>
          </cell>
        </row>
        <row r="20">
          <cell r="E20" t="str">
            <v>6-Uso industriale</v>
          </cell>
        </row>
        <row r="21">
          <cell r="E21" t="str">
            <v>7-Usi diversi</v>
          </cell>
        </row>
        <row r="22">
          <cell r="B22" t="str">
            <v>I</v>
          </cell>
          <cell r="E22" t="str">
            <v>8-Altri usi</v>
          </cell>
        </row>
        <row r="23">
          <cell r="B23" t="str">
            <v>II</v>
          </cell>
          <cell r="E23" t="str">
            <v>9-Bocche antincendio</v>
          </cell>
        </row>
        <row r="24">
          <cell r="B24" t="str">
            <v>III</v>
          </cell>
        </row>
        <row r="25">
          <cell r="B25" t="str">
            <v>IV</v>
          </cell>
        </row>
        <row r="26">
          <cell r="B26" t="str">
            <v>V</v>
          </cell>
        </row>
        <row r="27">
          <cell r="B27" t="str">
            <v>VI</v>
          </cell>
        </row>
        <row r="32">
          <cell r="G32" t="str">
            <v>Terreni</v>
          </cell>
          <cell r="H32">
            <v>1</v>
          </cell>
        </row>
        <row r="33">
          <cell r="G33" t="str">
            <v>Fabbricati non industriali</v>
          </cell>
          <cell r="H33">
            <v>2</v>
          </cell>
        </row>
        <row r="34">
          <cell r="G34" t="str">
            <v>Fabbricati industriali</v>
          </cell>
          <cell r="H34">
            <v>3</v>
          </cell>
        </row>
        <row r="35">
          <cell r="G35" t="str">
            <v>Costruzioni leggere</v>
          </cell>
          <cell r="H35">
            <v>4</v>
          </cell>
        </row>
        <row r="36">
          <cell r="G36" t="str">
            <v>Condutture e opere idrauliche fisse</v>
          </cell>
          <cell r="H36">
            <v>5</v>
          </cell>
        </row>
        <row r="37">
          <cell r="G37" t="str">
            <v>Serbatoi</v>
          </cell>
          <cell r="H37">
            <v>6</v>
          </cell>
        </row>
        <row r="38">
          <cell r="G38" t="str">
            <v>Impianti di trattamento</v>
          </cell>
          <cell r="H38">
            <v>7</v>
          </cell>
        </row>
        <row r="39">
          <cell r="G39" t="str">
            <v>Impianti di sollevamento e pompaggio</v>
          </cell>
          <cell r="H39">
            <v>8</v>
          </cell>
        </row>
        <row r="40">
          <cell r="G40" t="str">
            <v>Gruppi di misura meccanici</v>
          </cell>
          <cell r="H40">
            <v>9</v>
          </cell>
        </row>
        <row r="41">
          <cell r="G41" t="str">
            <v>Gruppi di misura elettronici</v>
          </cell>
          <cell r="H41">
            <v>10</v>
          </cell>
        </row>
        <row r="42">
          <cell r="G42" t="str">
            <v>Altri impianti</v>
          </cell>
          <cell r="H42">
            <v>11</v>
          </cell>
        </row>
        <row r="43">
          <cell r="G43" t="str">
            <v>Laboratori</v>
          </cell>
          <cell r="H43">
            <v>12</v>
          </cell>
        </row>
        <row r="44">
          <cell r="G44" t="str">
            <v>Telecontrollo</v>
          </cell>
          <cell r="H44">
            <v>13</v>
          </cell>
        </row>
        <row r="45">
          <cell r="G45" t="str">
            <v>Autoveicoli</v>
          </cell>
          <cell r="H45">
            <v>14</v>
          </cell>
        </row>
        <row r="46">
          <cell r="G46" t="str">
            <v>Studi, ricerche, brevetti, diritti di utilizzazione</v>
          </cell>
          <cell r="H46">
            <v>15</v>
          </cell>
        </row>
        <row r="47">
          <cell r="G47" t="str">
            <v>Altre immobilizzazioni materiali e immateriali</v>
          </cell>
          <cell r="H47">
            <v>16</v>
          </cell>
        </row>
        <row r="48">
          <cell r="G48" t="str">
            <v>Immobilizzazioni immateriali: avviamenti, capitalizzazione concessione, etc.</v>
          </cell>
          <cell r="H48">
            <v>17</v>
          </cell>
        </row>
        <row r="49">
          <cell r="B49" t="str">
            <v>gestore</v>
          </cell>
        </row>
        <row r="50">
          <cell r="B50" t="str">
            <v>proprietario</v>
          </cell>
        </row>
        <row r="62">
          <cell r="G62" t="str">
            <v>a) uso domestico</v>
          </cell>
        </row>
        <row r="63">
          <cell r="G63" t="str">
            <v>b) uso industriale</v>
          </cell>
        </row>
        <row r="64">
          <cell r="G64" t="str">
            <v>c) uso artigianale e commerciale</v>
          </cell>
        </row>
        <row r="65">
          <cell r="G65" t="str">
            <v>d) uso agricolo e zootecnico</v>
          </cell>
        </row>
        <row r="66">
          <cell r="G66" t="str">
            <v>e) uso pubblico non disalimentabile</v>
          </cell>
        </row>
        <row r="67">
          <cell r="G67" t="str">
            <v>f) uso pubblico disalimentabile</v>
          </cell>
        </row>
        <row r="68">
          <cell r="G68" t="str">
            <v>g) altri usi (categoria residuale)</v>
          </cell>
        </row>
        <row r="74">
          <cell r="H74" t="str">
            <v>uso domestico residente</v>
          </cell>
        </row>
        <row r="75">
          <cell r="H75" t="str">
            <v>uso condominiale</v>
          </cell>
        </row>
        <row r="76">
          <cell r="H76" t="str">
            <v>uso domestico non residente</v>
          </cell>
        </row>
        <row r="77">
          <cell r="H77" t="str">
            <v>altro 1 (specificare in relazione)</v>
          </cell>
        </row>
        <row r="78">
          <cell r="H78" t="str">
            <v>altro 2 (specificare in relazione)</v>
          </cell>
        </row>
      </sheetData>
      <sheetData sheetId="64">
        <row r="6">
          <cell r="A6" t="str">
            <v>ANNO</v>
          </cell>
          <cell r="B6" t="str">
            <v> Deflatore per anno 2012</v>
          </cell>
          <cell r="C6" t="str">
            <v> Deflatore per anno 2013</v>
          </cell>
          <cell r="D6" t="str">
            <v> Deflatore per anno 2014</v>
          </cell>
          <cell r="E6" t="str">
            <v> Deflatore per anno 2015</v>
          </cell>
          <cell r="F6" t="str">
            <v> Deflatore per anno 2016</v>
          </cell>
          <cell r="G6" t="str">
            <v> Deflatore per anno 2017</v>
          </cell>
          <cell r="H6" t="str">
            <v> Deflatore per anno 2018</v>
          </cell>
          <cell r="I6" t="str">
            <v> Deflatore per anno 2019</v>
          </cell>
          <cell r="J6" t="str">
            <v> Deflatore per anno 2020</v>
          </cell>
          <cell r="K6" t="str">
            <v> Deflatore per anno 2021</v>
          </cell>
          <cell r="L6" t="str">
            <v> Deflatore per anno 2022</v>
          </cell>
          <cell r="M6" t="str">
            <v> Deflatore per anno 2023</v>
          </cell>
          <cell r="N6" t="str">
            <v> Deflatore per anno 2024</v>
          </cell>
          <cell r="O6" t="str">
            <v> Deflatore per anno 2025</v>
          </cell>
          <cell r="P6" t="str">
            <v> Deflatore per anno 2026</v>
          </cell>
          <cell r="Q6" t="str">
            <v> Deflatore per anno 2027</v>
          </cell>
          <cell r="R6" t="str">
            <v> Deflatore per anno 2028</v>
          </cell>
          <cell r="S6" t="str">
            <v> Deflatore per anno 2029</v>
          </cell>
          <cell r="T6" t="str">
            <v> Deflatore per anno 2030</v>
          </cell>
          <cell r="U6" t="str">
            <v> Deflatore per anno 2031</v>
          </cell>
          <cell r="V6" t="str">
            <v> Deflatore per anno 2032</v>
          </cell>
          <cell r="W6" t="str">
            <v> Deflatore per anno 2033</v>
          </cell>
          <cell r="X6" t="str">
            <v> Deflatore per anno 2034</v>
          </cell>
          <cell r="Y6" t="str">
            <v> Deflatore per anno 2035</v>
          </cell>
          <cell r="Z6" t="str">
            <v> Deflatore per anno 2036</v>
          </cell>
          <cell r="AA6" t="str">
            <v> Deflatore per anno 2037</v>
          </cell>
          <cell r="AB6" t="str">
            <v> Deflatore per anno 2038</v>
          </cell>
          <cell r="AC6" t="str">
            <v> Deflatore per anno 2039</v>
          </cell>
          <cell r="AD6" t="str">
            <v> Deflatore per anno 2040</v>
          </cell>
          <cell r="AE6" t="str">
            <v> Deflatore per anno 2041</v>
          </cell>
          <cell r="AF6" t="str">
            <v> Deflatore per anno 2042</v>
          </cell>
          <cell r="AG6" t="str">
            <v> Deflatore per anno 2043</v>
          </cell>
          <cell r="AH6" t="str">
            <v> Deflatore per anno 2044</v>
          </cell>
          <cell r="AI6" t="str">
            <v> Deflatore per anno 2045</v>
          </cell>
          <cell r="AJ6" t="str">
            <v> Deflatore per anno 2046</v>
          </cell>
          <cell r="AK6" t="str">
            <v> Deflatore per anno 2047</v>
          </cell>
          <cell r="AL6" t="str">
            <v> Deflatore per anno 2048</v>
          </cell>
          <cell r="AM6" t="str">
            <v> Deflatore per anno 2049</v>
          </cell>
          <cell r="AN6" t="str">
            <v> Deflatore per anno 2050</v>
          </cell>
          <cell r="AO6" t="str">
            <v> Deflatore per anno 2051</v>
          </cell>
          <cell r="AP6" t="str">
            <v> Deflatore per anno 2052</v>
          </cell>
          <cell r="AQ6" t="str">
            <v> Deflatore per anno 2053</v>
          </cell>
          <cell r="AR6" t="str">
            <v> Deflatore per anno 2054</v>
          </cell>
          <cell r="AS6" t="str">
            <v> Deflatore per anno 2055</v>
          </cell>
        </row>
        <row r="7">
          <cell r="A7">
            <v>1961</v>
          </cell>
          <cell r="B7">
            <v>29.865</v>
          </cell>
          <cell r="C7">
            <v>30.671</v>
          </cell>
          <cell r="D7">
            <v>31.039</v>
          </cell>
          <cell r="E7">
            <v>31.008012947999998</v>
          </cell>
          <cell r="F7">
            <v>31.132044999791997</v>
          </cell>
          <cell r="G7">
            <v>31.22544113479137</v>
          </cell>
          <cell r="H7">
            <v>31.162990252521787</v>
          </cell>
          <cell r="I7">
            <v>31.162990252521787</v>
          </cell>
          <cell r="J7">
            <v>31.162990252521787</v>
          </cell>
          <cell r="K7">
            <v>31.162990252521787</v>
          </cell>
          <cell r="L7">
            <v>31.162990252521787</v>
          </cell>
          <cell r="M7">
            <v>31.162990252521787</v>
          </cell>
          <cell r="N7">
            <v>31.162990252521787</v>
          </cell>
          <cell r="O7">
            <v>31.162990252521787</v>
          </cell>
          <cell r="P7">
            <v>31.162990252521787</v>
          </cell>
          <cell r="Q7">
            <v>31.162990252521787</v>
          </cell>
          <cell r="R7">
            <v>31.162990252521787</v>
          </cell>
          <cell r="S7">
            <v>31.162990252521787</v>
          </cell>
          <cell r="T7">
            <v>31.162990252521787</v>
          </cell>
          <cell r="U7">
            <v>31.162990252521787</v>
          </cell>
          <cell r="V7">
            <v>31.162990252521787</v>
          </cell>
          <cell r="W7">
            <v>31.162990252521787</v>
          </cell>
          <cell r="X7">
            <v>31.162990252521787</v>
          </cell>
          <cell r="Y7">
            <v>31.162990252521787</v>
          </cell>
          <cell r="Z7">
            <v>31.162990252521787</v>
          </cell>
          <cell r="AA7">
            <v>31.162990252521787</v>
          </cell>
          <cell r="AB7">
            <v>31.162990252521787</v>
          </cell>
          <cell r="AC7">
            <v>31.162990252521787</v>
          </cell>
          <cell r="AD7">
            <v>31.162990252521787</v>
          </cell>
          <cell r="AE7">
            <v>31.162990252521787</v>
          </cell>
          <cell r="AF7">
            <v>31.162990252521787</v>
          </cell>
          <cell r="AG7">
            <v>31.162990252521787</v>
          </cell>
          <cell r="AH7">
            <v>31.162990252521787</v>
          </cell>
          <cell r="AI7">
            <v>31.162990252521787</v>
          </cell>
          <cell r="AJ7">
            <v>31.162990252521787</v>
          </cell>
          <cell r="AK7">
            <v>31.162990252521787</v>
          </cell>
          <cell r="AL7">
            <v>31.162990252521787</v>
          </cell>
          <cell r="AM7">
            <v>31.162990252521787</v>
          </cell>
          <cell r="AN7">
            <v>31.162990252521787</v>
          </cell>
          <cell r="AO7">
            <v>31.162990252521787</v>
          </cell>
          <cell r="AP7">
            <v>31.162990252521787</v>
          </cell>
          <cell r="AQ7">
            <v>31.162990252521787</v>
          </cell>
          <cell r="AR7">
            <v>31.162990252521787</v>
          </cell>
          <cell r="AS7">
            <v>31.162990252521787</v>
          </cell>
        </row>
        <row r="8">
          <cell r="A8">
            <v>1962</v>
          </cell>
          <cell r="B8">
            <v>28.648</v>
          </cell>
          <cell r="C8">
            <v>29.422</v>
          </cell>
          <cell r="D8">
            <v>29.775</v>
          </cell>
          <cell r="E8">
            <v>29.745288936</v>
          </cell>
          <cell r="F8">
            <v>29.864270091744</v>
          </cell>
          <cell r="G8">
            <v>29.953862902019228</v>
          </cell>
          <cell r="H8">
            <v>29.89395517621519</v>
          </cell>
          <cell r="I8">
            <v>29.89395517621519</v>
          </cell>
          <cell r="J8">
            <v>29.89395517621519</v>
          </cell>
          <cell r="K8">
            <v>29.89395517621519</v>
          </cell>
          <cell r="L8">
            <v>29.89395517621519</v>
          </cell>
          <cell r="M8">
            <v>29.89395517621519</v>
          </cell>
          <cell r="N8">
            <v>29.89395517621519</v>
          </cell>
          <cell r="O8">
            <v>29.89395517621519</v>
          </cell>
          <cell r="P8">
            <v>29.89395517621519</v>
          </cell>
          <cell r="Q8">
            <v>29.89395517621519</v>
          </cell>
          <cell r="R8">
            <v>29.89395517621519</v>
          </cell>
          <cell r="S8">
            <v>29.89395517621519</v>
          </cell>
          <cell r="T8">
            <v>29.89395517621519</v>
          </cell>
          <cell r="U8">
            <v>29.89395517621519</v>
          </cell>
          <cell r="V8">
            <v>29.89395517621519</v>
          </cell>
          <cell r="W8">
            <v>29.89395517621519</v>
          </cell>
          <cell r="X8">
            <v>29.89395517621519</v>
          </cell>
          <cell r="Y8">
            <v>29.89395517621519</v>
          </cell>
          <cell r="Z8">
            <v>29.89395517621519</v>
          </cell>
          <cell r="AA8">
            <v>29.89395517621519</v>
          </cell>
          <cell r="AB8">
            <v>29.89395517621519</v>
          </cell>
          <cell r="AC8">
            <v>29.89395517621519</v>
          </cell>
          <cell r="AD8">
            <v>29.89395517621519</v>
          </cell>
          <cell r="AE8">
            <v>29.89395517621519</v>
          </cell>
          <cell r="AF8">
            <v>29.89395517621519</v>
          </cell>
          <cell r="AG8">
            <v>29.89395517621519</v>
          </cell>
          <cell r="AH8">
            <v>29.89395517621519</v>
          </cell>
          <cell r="AI8">
            <v>29.89395517621519</v>
          </cell>
          <cell r="AJ8">
            <v>29.89395517621519</v>
          </cell>
          <cell r="AK8">
            <v>29.89395517621519</v>
          </cell>
          <cell r="AL8">
            <v>29.89395517621519</v>
          </cell>
          <cell r="AM8">
            <v>29.89395517621519</v>
          </cell>
          <cell r="AN8">
            <v>29.89395517621519</v>
          </cell>
          <cell r="AO8">
            <v>29.89395517621519</v>
          </cell>
          <cell r="AP8">
            <v>29.89395517621519</v>
          </cell>
          <cell r="AQ8">
            <v>29.89395517621519</v>
          </cell>
          <cell r="AR8">
            <v>29.89395517621519</v>
          </cell>
          <cell r="AS8">
            <v>29.89395517621519</v>
          </cell>
        </row>
        <row r="9">
          <cell r="A9">
            <v>1963</v>
          </cell>
          <cell r="B9">
            <v>26.499</v>
          </cell>
          <cell r="C9">
            <v>27.215</v>
          </cell>
          <cell r="D9">
            <v>27.542</v>
          </cell>
          <cell r="E9">
            <v>27.51403842</v>
          </cell>
          <cell r="F9">
            <v>27.624094573679997</v>
          </cell>
          <cell r="G9">
            <v>27.706966857401035</v>
          </cell>
          <cell r="H9">
            <v>27.651552923686232</v>
          </cell>
          <cell r="I9">
            <v>27.651552923686232</v>
          </cell>
          <cell r="J9">
            <v>27.651552923686232</v>
          </cell>
          <cell r="K9">
            <v>27.651552923686232</v>
          </cell>
          <cell r="L9">
            <v>27.651552923686232</v>
          </cell>
          <cell r="M9">
            <v>27.651552923686232</v>
          </cell>
          <cell r="N9">
            <v>27.651552923686232</v>
          </cell>
          <cell r="O9">
            <v>27.651552923686232</v>
          </cell>
          <cell r="P9">
            <v>27.651552923686232</v>
          </cell>
          <cell r="Q9">
            <v>27.651552923686232</v>
          </cell>
          <cell r="R9">
            <v>27.651552923686232</v>
          </cell>
          <cell r="S9">
            <v>27.651552923686232</v>
          </cell>
          <cell r="T9">
            <v>27.651552923686232</v>
          </cell>
          <cell r="U9">
            <v>27.651552923686232</v>
          </cell>
          <cell r="V9">
            <v>27.651552923686232</v>
          </cell>
          <cell r="W9">
            <v>27.651552923686232</v>
          </cell>
          <cell r="X9">
            <v>27.651552923686232</v>
          </cell>
          <cell r="Y9">
            <v>27.651552923686232</v>
          </cell>
          <cell r="Z9">
            <v>27.651552923686232</v>
          </cell>
          <cell r="AA9">
            <v>27.651552923686232</v>
          </cell>
          <cell r="AB9">
            <v>27.651552923686232</v>
          </cell>
          <cell r="AC9">
            <v>27.651552923686232</v>
          </cell>
          <cell r="AD9">
            <v>27.651552923686232</v>
          </cell>
          <cell r="AE9">
            <v>27.651552923686232</v>
          </cell>
          <cell r="AF9">
            <v>27.651552923686232</v>
          </cell>
          <cell r="AG9">
            <v>27.651552923686232</v>
          </cell>
          <cell r="AH9">
            <v>27.651552923686232</v>
          </cell>
          <cell r="AI9">
            <v>27.651552923686232</v>
          </cell>
          <cell r="AJ9">
            <v>27.651552923686232</v>
          </cell>
          <cell r="AK9">
            <v>27.651552923686232</v>
          </cell>
          <cell r="AL9">
            <v>27.651552923686232</v>
          </cell>
          <cell r="AM9">
            <v>27.651552923686232</v>
          </cell>
          <cell r="AN9">
            <v>27.651552923686232</v>
          </cell>
          <cell r="AO9">
            <v>27.651552923686232</v>
          </cell>
          <cell r="AP9">
            <v>27.651552923686232</v>
          </cell>
          <cell r="AQ9">
            <v>27.651552923686232</v>
          </cell>
          <cell r="AR9">
            <v>27.651552923686232</v>
          </cell>
          <cell r="AS9">
            <v>27.651552923686232</v>
          </cell>
        </row>
        <row r="10">
          <cell r="A10">
            <v>1964</v>
          </cell>
          <cell r="B10">
            <v>25.39</v>
          </cell>
          <cell r="C10">
            <v>26.075</v>
          </cell>
          <cell r="D10">
            <v>26.388</v>
          </cell>
          <cell r="E10">
            <v>26.3615121</v>
          </cell>
          <cell r="F10">
            <v>26.4669581484</v>
          </cell>
          <cell r="G10">
            <v>26.5463590228452</v>
          </cell>
          <cell r="H10">
            <v>26.49326630479951</v>
          </cell>
          <cell r="I10">
            <v>26.49326630479951</v>
          </cell>
          <cell r="J10">
            <v>26.49326630479951</v>
          </cell>
          <cell r="K10">
            <v>26.49326630479951</v>
          </cell>
          <cell r="L10">
            <v>26.49326630479951</v>
          </cell>
          <cell r="M10">
            <v>26.49326630479951</v>
          </cell>
          <cell r="N10">
            <v>26.49326630479951</v>
          </cell>
          <cell r="O10">
            <v>26.49326630479951</v>
          </cell>
          <cell r="P10">
            <v>26.49326630479951</v>
          </cell>
          <cell r="Q10">
            <v>26.49326630479951</v>
          </cell>
          <cell r="R10">
            <v>26.49326630479951</v>
          </cell>
          <cell r="S10">
            <v>26.49326630479951</v>
          </cell>
          <cell r="T10">
            <v>26.49326630479951</v>
          </cell>
          <cell r="U10">
            <v>26.49326630479951</v>
          </cell>
          <cell r="V10">
            <v>26.49326630479951</v>
          </cell>
          <cell r="W10">
            <v>26.49326630479951</v>
          </cell>
          <cell r="X10">
            <v>26.49326630479951</v>
          </cell>
          <cell r="Y10">
            <v>26.49326630479951</v>
          </cell>
          <cell r="Z10">
            <v>26.49326630479951</v>
          </cell>
          <cell r="AA10">
            <v>26.49326630479951</v>
          </cell>
          <cell r="AB10">
            <v>26.49326630479951</v>
          </cell>
          <cell r="AC10">
            <v>26.49326630479951</v>
          </cell>
          <cell r="AD10">
            <v>26.49326630479951</v>
          </cell>
          <cell r="AE10">
            <v>26.49326630479951</v>
          </cell>
          <cell r="AF10">
            <v>26.49326630479951</v>
          </cell>
          <cell r="AG10">
            <v>26.49326630479951</v>
          </cell>
          <cell r="AH10">
            <v>26.49326630479951</v>
          </cell>
          <cell r="AI10">
            <v>26.49326630479951</v>
          </cell>
          <cell r="AJ10">
            <v>26.49326630479951</v>
          </cell>
          <cell r="AK10">
            <v>26.49326630479951</v>
          </cell>
          <cell r="AL10">
            <v>26.49326630479951</v>
          </cell>
          <cell r="AM10">
            <v>26.49326630479951</v>
          </cell>
          <cell r="AN10">
            <v>26.49326630479951</v>
          </cell>
          <cell r="AO10">
            <v>26.49326630479951</v>
          </cell>
          <cell r="AP10">
            <v>26.49326630479951</v>
          </cell>
          <cell r="AQ10">
            <v>26.49326630479951</v>
          </cell>
          <cell r="AR10">
            <v>26.49326630479951</v>
          </cell>
          <cell r="AS10">
            <v>26.49326630479951</v>
          </cell>
        </row>
        <row r="11">
          <cell r="A11">
            <v>1965</v>
          </cell>
          <cell r="B11">
            <v>25.31</v>
          </cell>
          <cell r="C11">
            <v>25.993</v>
          </cell>
          <cell r="D11">
            <v>26.305</v>
          </cell>
          <cell r="E11">
            <v>26.278611083999998</v>
          </cell>
          <cell r="F11">
            <v>26.383725528335997</v>
          </cell>
          <cell r="G11">
            <v>26.462876704921</v>
          </cell>
          <cell r="H11">
            <v>26.40995095151116</v>
          </cell>
          <cell r="I11">
            <v>26.40995095151116</v>
          </cell>
          <cell r="J11">
            <v>26.40995095151116</v>
          </cell>
          <cell r="K11">
            <v>26.40995095151116</v>
          </cell>
          <cell r="L11">
            <v>26.40995095151116</v>
          </cell>
          <cell r="M11">
            <v>26.40995095151116</v>
          </cell>
          <cell r="N11">
            <v>26.40995095151116</v>
          </cell>
          <cell r="O11">
            <v>26.40995095151116</v>
          </cell>
          <cell r="P11">
            <v>26.40995095151116</v>
          </cell>
          <cell r="Q11">
            <v>26.40995095151116</v>
          </cell>
          <cell r="R11">
            <v>26.40995095151116</v>
          </cell>
          <cell r="S11">
            <v>26.40995095151116</v>
          </cell>
          <cell r="T11">
            <v>26.40995095151116</v>
          </cell>
          <cell r="U11">
            <v>26.40995095151116</v>
          </cell>
          <cell r="V11">
            <v>26.40995095151116</v>
          </cell>
          <cell r="W11">
            <v>26.40995095151116</v>
          </cell>
          <cell r="X11">
            <v>26.40995095151116</v>
          </cell>
          <cell r="Y11">
            <v>26.40995095151116</v>
          </cell>
          <cell r="Z11">
            <v>26.40995095151116</v>
          </cell>
          <cell r="AA11">
            <v>26.40995095151116</v>
          </cell>
          <cell r="AB11">
            <v>26.40995095151116</v>
          </cell>
          <cell r="AC11">
            <v>26.40995095151116</v>
          </cell>
          <cell r="AD11">
            <v>26.40995095151116</v>
          </cell>
          <cell r="AE11">
            <v>26.40995095151116</v>
          </cell>
          <cell r="AF11">
            <v>26.40995095151116</v>
          </cell>
          <cell r="AG11">
            <v>26.40995095151116</v>
          </cell>
          <cell r="AH11">
            <v>26.40995095151116</v>
          </cell>
          <cell r="AI11">
            <v>26.40995095151116</v>
          </cell>
          <cell r="AJ11">
            <v>26.40995095151116</v>
          </cell>
          <cell r="AK11">
            <v>26.40995095151116</v>
          </cell>
          <cell r="AL11">
            <v>26.40995095151116</v>
          </cell>
          <cell r="AM11">
            <v>26.40995095151116</v>
          </cell>
          <cell r="AN11">
            <v>26.40995095151116</v>
          </cell>
          <cell r="AO11">
            <v>26.40995095151116</v>
          </cell>
          <cell r="AP11">
            <v>26.40995095151116</v>
          </cell>
          <cell r="AQ11">
            <v>26.40995095151116</v>
          </cell>
          <cell r="AR11">
            <v>26.40995095151116</v>
          </cell>
          <cell r="AS11">
            <v>26.40995095151116</v>
          </cell>
        </row>
        <row r="12">
          <cell r="A12">
            <v>1966</v>
          </cell>
          <cell r="B12">
            <v>24.629</v>
          </cell>
          <cell r="C12">
            <v>25.293</v>
          </cell>
          <cell r="D12">
            <v>25.597</v>
          </cell>
          <cell r="E12">
            <v>25.570919484</v>
          </cell>
          <cell r="F12">
            <v>25.673203161936</v>
          </cell>
          <cell r="G12">
            <v>25.750222771421807</v>
          </cell>
          <cell r="H12">
            <v>25.698722325878965</v>
          </cell>
          <cell r="I12">
            <v>25.698722325878965</v>
          </cell>
          <cell r="J12">
            <v>25.698722325878965</v>
          </cell>
          <cell r="K12">
            <v>25.698722325878965</v>
          </cell>
          <cell r="L12">
            <v>25.698722325878965</v>
          </cell>
          <cell r="M12">
            <v>25.698722325878965</v>
          </cell>
          <cell r="N12">
            <v>25.698722325878965</v>
          </cell>
          <cell r="O12">
            <v>25.698722325878965</v>
          </cell>
          <cell r="P12">
            <v>25.698722325878965</v>
          </cell>
          <cell r="Q12">
            <v>25.698722325878965</v>
          </cell>
          <cell r="R12">
            <v>25.698722325878965</v>
          </cell>
          <cell r="S12">
            <v>25.698722325878965</v>
          </cell>
          <cell r="T12">
            <v>25.698722325878965</v>
          </cell>
          <cell r="U12">
            <v>25.698722325878965</v>
          </cell>
          <cell r="V12">
            <v>25.698722325878965</v>
          </cell>
          <cell r="W12">
            <v>25.698722325878965</v>
          </cell>
          <cell r="X12">
            <v>25.698722325878965</v>
          </cell>
          <cell r="Y12">
            <v>25.698722325878965</v>
          </cell>
          <cell r="Z12">
            <v>25.698722325878965</v>
          </cell>
          <cell r="AA12">
            <v>25.698722325878965</v>
          </cell>
          <cell r="AB12">
            <v>25.698722325878965</v>
          </cell>
          <cell r="AC12">
            <v>25.698722325878965</v>
          </cell>
          <cell r="AD12">
            <v>25.698722325878965</v>
          </cell>
          <cell r="AE12">
            <v>25.698722325878965</v>
          </cell>
          <cell r="AF12">
            <v>25.698722325878965</v>
          </cell>
          <cell r="AG12">
            <v>25.698722325878965</v>
          </cell>
          <cell r="AH12">
            <v>25.698722325878965</v>
          </cell>
          <cell r="AI12">
            <v>25.698722325878965</v>
          </cell>
          <cell r="AJ12">
            <v>25.698722325878965</v>
          </cell>
          <cell r="AK12">
            <v>25.698722325878965</v>
          </cell>
          <cell r="AL12">
            <v>25.698722325878965</v>
          </cell>
          <cell r="AM12">
            <v>25.698722325878965</v>
          </cell>
          <cell r="AN12">
            <v>25.698722325878965</v>
          </cell>
          <cell r="AO12">
            <v>25.698722325878965</v>
          </cell>
          <cell r="AP12">
            <v>25.698722325878965</v>
          </cell>
          <cell r="AQ12">
            <v>25.698722325878965</v>
          </cell>
          <cell r="AR12">
            <v>25.698722325878965</v>
          </cell>
          <cell r="AS12">
            <v>25.698722325878965</v>
          </cell>
        </row>
        <row r="13">
          <cell r="A13">
            <v>1967</v>
          </cell>
          <cell r="B13">
            <v>23.819</v>
          </cell>
          <cell r="C13">
            <v>24.462</v>
          </cell>
          <cell r="D13">
            <v>24.756</v>
          </cell>
          <cell r="E13">
            <v>24.730788456</v>
          </cell>
          <cell r="F13">
            <v>24.829711609824</v>
          </cell>
          <cell r="G13">
            <v>24.90420074465347</v>
          </cell>
          <cell r="H13">
            <v>24.85439234316416</v>
          </cell>
          <cell r="I13">
            <v>24.85439234316416</v>
          </cell>
          <cell r="J13">
            <v>24.85439234316416</v>
          </cell>
          <cell r="K13">
            <v>24.85439234316416</v>
          </cell>
          <cell r="L13">
            <v>24.85439234316416</v>
          </cell>
          <cell r="M13">
            <v>24.85439234316416</v>
          </cell>
          <cell r="N13">
            <v>24.85439234316416</v>
          </cell>
          <cell r="O13">
            <v>24.85439234316416</v>
          </cell>
          <cell r="P13">
            <v>24.85439234316416</v>
          </cell>
          <cell r="Q13">
            <v>24.85439234316416</v>
          </cell>
          <cell r="R13">
            <v>24.85439234316416</v>
          </cell>
          <cell r="S13">
            <v>24.85439234316416</v>
          </cell>
          <cell r="T13">
            <v>24.85439234316416</v>
          </cell>
          <cell r="U13">
            <v>24.85439234316416</v>
          </cell>
          <cell r="V13">
            <v>24.85439234316416</v>
          </cell>
          <cell r="W13">
            <v>24.85439234316416</v>
          </cell>
          <cell r="X13">
            <v>24.85439234316416</v>
          </cell>
          <cell r="Y13">
            <v>24.85439234316416</v>
          </cell>
          <cell r="Z13">
            <v>24.85439234316416</v>
          </cell>
          <cell r="AA13">
            <v>24.85439234316416</v>
          </cell>
          <cell r="AB13">
            <v>24.85439234316416</v>
          </cell>
          <cell r="AC13">
            <v>24.85439234316416</v>
          </cell>
          <cell r="AD13">
            <v>24.85439234316416</v>
          </cell>
          <cell r="AE13">
            <v>24.85439234316416</v>
          </cell>
          <cell r="AF13">
            <v>24.85439234316416</v>
          </cell>
          <cell r="AG13">
            <v>24.85439234316416</v>
          </cell>
          <cell r="AH13">
            <v>24.85439234316416</v>
          </cell>
          <cell r="AI13">
            <v>24.85439234316416</v>
          </cell>
          <cell r="AJ13">
            <v>24.85439234316416</v>
          </cell>
          <cell r="AK13">
            <v>24.85439234316416</v>
          </cell>
          <cell r="AL13">
            <v>24.85439234316416</v>
          </cell>
          <cell r="AM13">
            <v>24.85439234316416</v>
          </cell>
          <cell r="AN13">
            <v>24.85439234316416</v>
          </cell>
          <cell r="AO13">
            <v>24.85439234316416</v>
          </cell>
          <cell r="AP13">
            <v>24.85439234316416</v>
          </cell>
          <cell r="AQ13">
            <v>24.85439234316416</v>
          </cell>
          <cell r="AR13">
            <v>24.85439234316416</v>
          </cell>
          <cell r="AS13">
            <v>24.85439234316416</v>
          </cell>
        </row>
        <row r="14">
          <cell r="A14">
            <v>1968</v>
          </cell>
          <cell r="B14">
            <v>23.283</v>
          </cell>
          <cell r="C14">
            <v>23.912</v>
          </cell>
          <cell r="D14">
            <v>24.199</v>
          </cell>
          <cell r="E14">
            <v>24.174745056000003</v>
          </cell>
          <cell r="F14">
            <v>24.271444036224004</v>
          </cell>
          <cell r="G14">
            <v>24.344258368332675</v>
          </cell>
          <cell r="H14">
            <v>24.29556985159601</v>
          </cell>
          <cell r="I14">
            <v>24.29556985159601</v>
          </cell>
          <cell r="J14">
            <v>24.29556985159601</v>
          </cell>
          <cell r="K14">
            <v>24.29556985159601</v>
          </cell>
          <cell r="L14">
            <v>24.29556985159601</v>
          </cell>
          <cell r="M14">
            <v>24.29556985159601</v>
          </cell>
          <cell r="N14">
            <v>24.29556985159601</v>
          </cell>
          <cell r="O14">
            <v>24.29556985159601</v>
          </cell>
          <cell r="P14">
            <v>24.29556985159601</v>
          </cell>
          <cell r="Q14">
            <v>24.29556985159601</v>
          </cell>
          <cell r="R14">
            <v>24.29556985159601</v>
          </cell>
          <cell r="S14">
            <v>24.29556985159601</v>
          </cell>
          <cell r="T14">
            <v>24.29556985159601</v>
          </cell>
          <cell r="U14">
            <v>24.29556985159601</v>
          </cell>
          <cell r="V14">
            <v>24.29556985159601</v>
          </cell>
          <cell r="W14">
            <v>24.29556985159601</v>
          </cell>
          <cell r="X14">
            <v>24.29556985159601</v>
          </cell>
          <cell r="Y14">
            <v>24.29556985159601</v>
          </cell>
          <cell r="Z14">
            <v>24.29556985159601</v>
          </cell>
          <cell r="AA14">
            <v>24.29556985159601</v>
          </cell>
          <cell r="AB14">
            <v>24.29556985159601</v>
          </cell>
          <cell r="AC14">
            <v>24.29556985159601</v>
          </cell>
          <cell r="AD14">
            <v>24.29556985159601</v>
          </cell>
          <cell r="AE14">
            <v>24.29556985159601</v>
          </cell>
          <cell r="AF14">
            <v>24.29556985159601</v>
          </cell>
          <cell r="AG14">
            <v>24.29556985159601</v>
          </cell>
          <cell r="AH14">
            <v>24.29556985159601</v>
          </cell>
          <cell r="AI14">
            <v>24.29556985159601</v>
          </cell>
          <cell r="AJ14">
            <v>24.29556985159601</v>
          </cell>
          <cell r="AK14">
            <v>24.29556985159601</v>
          </cell>
          <cell r="AL14">
            <v>24.29556985159601</v>
          </cell>
          <cell r="AM14">
            <v>24.29556985159601</v>
          </cell>
          <cell r="AN14">
            <v>24.29556985159601</v>
          </cell>
          <cell r="AO14">
            <v>24.29556985159601</v>
          </cell>
          <cell r="AP14">
            <v>24.29556985159601</v>
          </cell>
          <cell r="AQ14">
            <v>24.29556985159601</v>
          </cell>
          <cell r="AR14">
            <v>24.29556985159601</v>
          </cell>
          <cell r="AS14">
            <v>24.29556985159601</v>
          </cell>
        </row>
        <row r="15">
          <cell r="A15">
            <v>1969</v>
          </cell>
          <cell r="B15">
            <v>21.986</v>
          </cell>
          <cell r="C15">
            <v>22.579</v>
          </cell>
          <cell r="D15">
            <v>22.85</v>
          </cell>
          <cell r="E15">
            <v>22.827098052</v>
          </cell>
          <cell r="F15">
            <v>22.918406444208</v>
          </cell>
          <cell r="G15">
            <v>22.987161663540622</v>
          </cell>
          <cell r="H15">
            <v>22.941187340213542</v>
          </cell>
          <cell r="I15">
            <v>22.941187340213542</v>
          </cell>
          <cell r="J15">
            <v>22.941187340213542</v>
          </cell>
          <cell r="K15">
            <v>22.941187340213542</v>
          </cell>
          <cell r="L15">
            <v>22.941187340213542</v>
          </cell>
          <cell r="M15">
            <v>22.941187340213542</v>
          </cell>
          <cell r="N15">
            <v>22.941187340213542</v>
          </cell>
          <cell r="O15">
            <v>22.941187340213542</v>
          </cell>
          <cell r="P15">
            <v>22.941187340213542</v>
          </cell>
          <cell r="Q15">
            <v>22.941187340213542</v>
          </cell>
          <cell r="R15">
            <v>22.941187340213542</v>
          </cell>
          <cell r="S15">
            <v>22.941187340213542</v>
          </cell>
          <cell r="T15">
            <v>22.941187340213542</v>
          </cell>
          <cell r="U15">
            <v>22.941187340213542</v>
          </cell>
          <cell r="V15">
            <v>22.941187340213542</v>
          </cell>
          <cell r="W15">
            <v>22.941187340213542</v>
          </cell>
          <cell r="X15">
            <v>22.941187340213542</v>
          </cell>
          <cell r="Y15">
            <v>22.941187340213542</v>
          </cell>
          <cell r="Z15">
            <v>22.941187340213542</v>
          </cell>
          <cell r="AA15">
            <v>22.941187340213542</v>
          </cell>
          <cell r="AB15">
            <v>22.941187340213542</v>
          </cell>
          <cell r="AC15">
            <v>22.941187340213542</v>
          </cell>
          <cell r="AD15">
            <v>22.941187340213542</v>
          </cell>
          <cell r="AE15">
            <v>22.941187340213542</v>
          </cell>
          <cell r="AF15">
            <v>22.941187340213542</v>
          </cell>
          <cell r="AG15">
            <v>22.941187340213542</v>
          </cell>
          <cell r="AH15">
            <v>22.941187340213542</v>
          </cell>
          <cell r="AI15">
            <v>22.941187340213542</v>
          </cell>
          <cell r="AJ15">
            <v>22.941187340213542</v>
          </cell>
          <cell r="AK15">
            <v>22.941187340213542</v>
          </cell>
          <cell r="AL15">
            <v>22.941187340213542</v>
          </cell>
          <cell r="AM15">
            <v>22.941187340213542</v>
          </cell>
          <cell r="AN15">
            <v>22.941187340213542</v>
          </cell>
          <cell r="AO15">
            <v>22.941187340213542</v>
          </cell>
          <cell r="AP15">
            <v>22.941187340213542</v>
          </cell>
          <cell r="AQ15">
            <v>22.941187340213542</v>
          </cell>
          <cell r="AR15">
            <v>22.941187340213542</v>
          </cell>
          <cell r="AS15">
            <v>22.941187340213542</v>
          </cell>
        </row>
        <row r="16">
          <cell r="A16">
            <v>1970</v>
          </cell>
          <cell r="B16">
            <v>19.349</v>
          </cell>
          <cell r="C16">
            <v>19.872</v>
          </cell>
          <cell r="D16">
            <v>20.11</v>
          </cell>
          <cell r="E16">
            <v>20.090353536000002</v>
          </cell>
          <cell r="F16">
            <v>20.170714950144003</v>
          </cell>
          <cell r="G16">
            <v>20.231227094994434</v>
          </cell>
          <cell r="H16">
            <v>20.190764640804446</v>
          </cell>
          <cell r="I16">
            <v>20.190764640804446</v>
          </cell>
          <cell r="J16">
            <v>20.190764640804446</v>
          </cell>
          <cell r="K16">
            <v>20.190764640804446</v>
          </cell>
          <cell r="L16">
            <v>20.190764640804446</v>
          </cell>
          <cell r="M16">
            <v>20.190764640804446</v>
          </cell>
          <cell r="N16">
            <v>20.190764640804446</v>
          </cell>
          <cell r="O16">
            <v>20.190764640804446</v>
          </cell>
          <cell r="P16">
            <v>20.190764640804446</v>
          </cell>
          <cell r="Q16">
            <v>20.190764640804446</v>
          </cell>
          <cell r="R16">
            <v>20.190764640804446</v>
          </cell>
          <cell r="S16">
            <v>20.190764640804446</v>
          </cell>
          <cell r="T16">
            <v>20.190764640804446</v>
          </cell>
          <cell r="U16">
            <v>20.190764640804446</v>
          </cell>
          <cell r="V16">
            <v>20.190764640804446</v>
          </cell>
          <cell r="W16">
            <v>20.190764640804446</v>
          </cell>
          <cell r="X16">
            <v>20.190764640804446</v>
          </cell>
          <cell r="Y16">
            <v>20.190764640804446</v>
          </cell>
          <cell r="Z16">
            <v>20.190764640804446</v>
          </cell>
          <cell r="AA16">
            <v>20.190764640804446</v>
          </cell>
          <cell r="AB16">
            <v>20.190764640804446</v>
          </cell>
          <cell r="AC16">
            <v>20.190764640804446</v>
          </cell>
          <cell r="AD16">
            <v>20.190764640804446</v>
          </cell>
          <cell r="AE16">
            <v>20.190764640804446</v>
          </cell>
          <cell r="AF16">
            <v>20.190764640804446</v>
          </cell>
          <cell r="AG16">
            <v>20.190764640804446</v>
          </cell>
          <cell r="AH16">
            <v>20.190764640804446</v>
          </cell>
          <cell r="AI16">
            <v>20.190764640804446</v>
          </cell>
          <cell r="AJ16">
            <v>20.190764640804446</v>
          </cell>
          <cell r="AK16">
            <v>20.190764640804446</v>
          </cell>
          <cell r="AL16">
            <v>20.190764640804446</v>
          </cell>
          <cell r="AM16">
            <v>20.190764640804446</v>
          </cell>
          <cell r="AN16">
            <v>20.190764640804446</v>
          </cell>
          <cell r="AO16">
            <v>20.190764640804446</v>
          </cell>
          <cell r="AP16">
            <v>20.190764640804446</v>
          </cell>
          <cell r="AQ16">
            <v>20.190764640804446</v>
          </cell>
          <cell r="AR16">
            <v>20.190764640804446</v>
          </cell>
          <cell r="AS16">
            <v>20.190764640804446</v>
          </cell>
        </row>
        <row r="17">
          <cell r="A17">
            <v>1971</v>
          </cell>
          <cell r="B17">
            <v>18.374</v>
          </cell>
          <cell r="C17">
            <v>18.87</v>
          </cell>
          <cell r="D17">
            <v>19.096</v>
          </cell>
          <cell r="E17">
            <v>19.077343560000003</v>
          </cell>
          <cell r="F17">
            <v>19.153652934240004</v>
          </cell>
          <cell r="G17">
            <v>19.21111389304272</v>
          </cell>
          <cell r="H17">
            <v>19.172691665256636</v>
          </cell>
          <cell r="I17">
            <v>19.172691665256636</v>
          </cell>
          <cell r="J17">
            <v>19.172691665256636</v>
          </cell>
          <cell r="K17">
            <v>19.172691665256636</v>
          </cell>
          <cell r="L17">
            <v>19.172691665256636</v>
          </cell>
          <cell r="M17">
            <v>19.172691665256636</v>
          </cell>
          <cell r="N17">
            <v>19.172691665256636</v>
          </cell>
          <cell r="O17">
            <v>19.172691665256636</v>
          </cell>
          <cell r="P17">
            <v>19.172691665256636</v>
          </cell>
          <cell r="Q17">
            <v>19.172691665256636</v>
          </cell>
          <cell r="R17">
            <v>19.172691665256636</v>
          </cell>
          <cell r="S17">
            <v>19.172691665256636</v>
          </cell>
          <cell r="T17">
            <v>19.172691665256636</v>
          </cell>
          <cell r="U17">
            <v>19.172691665256636</v>
          </cell>
          <cell r="V17">
            <v>19.172691665256636</v>
          </cell>
          <cell r="W17">
            <v>19.172691665256636</v>
          </cell>
          <cell r="X17">
            <v>19.172691665256636</v>
          </cell>
          <cell r="Y17">
            <v>19.172691665256636</v>
          </cell>
          <cell r="Z17">
            <v>19.172691665256636</v>
          </cell>
          <cell r="AA17">
            <v>19.172691665256636</v>
          </cell>
          <cell r="AB17">
            <v>19.172691665256636</v>
          </cell>
          <cell r="AC17">
            <v>19.172691665256636</v>
          </cell>
          <cell r="AD17">
            <v>19.172691665256636</v>
          </cell>
          <cell r="AE17">
            <v>19.172691665256636</v>
          </cell>
          <cell r="AF17">
            <v>19.172691665256636</v>
          </cell>
          <cell r="AG17">
            <v>19.172691665256636</v>
          </cell>
          <cell r="AH17">
            <v>19.172691665256636</v>
          </cell>
          <cell r="AI17">
            <v>19.172691665256636</v>
          </cell>
          <cell r="AJ17">
            <v>19.172691665256636</v>
          </cell>
          <cell r="AK17">
            <v>19.172691665256636</v>
          </cell>
          <cell r="AL17">
            <v>19.172691665256636</v>
          </cell>
          <cell r="AM17">
            <v>19.172691665256636</v>
          </cell>
          <cell r="AN17">
            <v>19.172691665256636</v>
          </cell>
          <cell r="AO17">
            <v>19.172691665256636</v>
          </cell>
          <cell r="AP17">
            <v>19.172691665256636</v>
          </cell>
          <cell r="AQ17">
            <v>19.172691665256636</v>
          </cell>
          <cell r="AR17">
            <v>19.172691665256636</v>
          </cell>
          <cell r="AS17">
            <v>19.172691665256636</v>
          </cell>
        </row>
        <row r="18">
          <cell r="A18">
            <v>1972</v>
          </cell>
          <cell r="B18">
            <v>17.789</v>
          </cell>
          <cell r="C18">
            <v>18.27</v>
          </cell>
          <cell r="D18">
            <v>18.489</v>
          </cell>
          <cell r="E18">
            <v>18.470750759999998</v>
          </cell>
          <cell r="F18">
            <v>18.544633763039997</v>
          </cell>
          <cell r="G18">
            <v>18.600267664329113</v>
          </cell>
          <cell r="H18">
            <v>18.563067129000455</v>
          </cell>
          <cell r="I18">
            <v>18.563067129000455</v>
          </cell>
          <cell r="J18">
            <v>18.563067129000455</v>
          </cell>
          <cell r="K18">
            <v>18.563067129000455</v>
          </cell>
          <cell r="L18">
            <v>18.563067129000455</v>
          </cell>
          <cell r="M18">
            <v>18.563067129000455</v>
          </cell>
          <cell r="N18">
            <v>18.563067129000455</v>
          </cell>
          <cell r="O18">
            <v>18.563067129000455</v>
          </cell>
          <cell r="P18">
            <v>18.563067129000455</v>
          </cell>
          <cell r="Q18">
            <v>18.563067129000455</v>
          </cell>
          <cell r="R18">
            <v>18.563067129000455</v>
          </cell>
          <cell r="S18">
            <v>18.563067129000455</v>
          </cell>
          <cell r="T18">
            <v>18.563067129000455</v>
          </cell>
          <cell r="U18">
            <v>18.563067129000455</v>
          </cell>
          <cell r="V18">
            <v>18.563067129000455</v>
          </cell>
          <cell r="W18">
            <v>18.563067129000455</v>
          </cell>
          <cell r="X18">
            <v>18.563067129000455</v>
          </cell>
          <cell r="Y18">
            <v>18.563067129000455</v>
          </cell>
          <cell r="Z18">
            <v>18.563067129000455</v>
          </cell>
          <cell r="AA18">
            <v>18.563067129000455</v>
          </cell>
          <cell r="AB18">
            <v>18.563067129000455</v>
          </cell>
          <cell r="AC18">
            <v>18.563067129000455</v>
          </cell>
          <cell r="AD18">
            <v>18.563067129000455</v>
          </cell>
          <cell r="AE18">
            <v>18.563067129000455</v>
          </cell>
          <cell r="AF18">
            <v>18.563067129000455</v>
          </cell>
          <cell r="AG18">
            <v>18.563067129000455</v>
          </cell>
          <cell r="AH18">
            <v>18.563067129000455</v>
          </cell>
          <cell r="AI18">
            <v>18.563067129000455</v>
          </cell>
          <cell r="AJ18">
            <v>18.563067129000455</v>
          </cell>
          <cell r="AK18">
            <v>18.563067129000455</v>
          </cell>
          <cell r="AL18">
            <v>18.563067129000455</v>
          </cell>
          <cell r="AM18">
            <v>18.563067129000455</v>
          </cell>
          <cell r="AN18">
            <v>18.563067129000455</v>
          </cell>
          <cell r="AO18">
            <v>18.563067129000455</v>
          </cell>
          <cell r="AP18">
            <v>18.563067129000455</v>
          </cell>
          <cell r="AQ18">
            <v>18.563067129000455</v>
          </cell>
          <cell r="AR18">
            <v>18.563067129000455</v>
          </cell>
          <cell r="AS18">
            <v>18.563067129000455</v>
          </cell>
        </row>
        <row r="19">
          <cell r="A19">
            <v>1973</v>
          </cell>
          <cell r="B19">
            <v>14.844</v>
          </cell>
          <cell r="C19">
            <v>15.244</v>
          </cell>
          <cell r="D19">
            <v>15.427</v>
          </cell>
          <cell r="E19">
            <v>15.411501072</v>
          </cell>
          <cell r="F19">
            <v>15.473147076288</v>
          </cell>
          <cell r="G19">
            <v>15.519566517516862</v>
          </cell>
          <cell r="H19">
            <v>15.488527384481829</v>
          </cell>
          <cell r="I19">
            <v>15.488527384481829</v>
          </cell>
          <cell r="J19">
            <v>15.488527384481829</v>
          </cell>
          <cell r="K19">
            <v>15.488527384481829</v>
          </cell>
          <cell r="L19">
            <v>15.488527384481829</v>
          </cell>
          <cell r="M19">
            <v>15.488527384481829</v>
          </cell>
          <cell r="N19">
            <v>15.488527384481829</v>
          </cell>
          <cell r="O19">
            <v>15.488527384481829</v>
          </cell>
          <cell r="P19">
            <v>15.488527384481829</v>
          </cell>
          <cell r="Q19">
            <v>15.488527384481829</v>
          </cell>
          <cell r="R19">
            <v>15.488527384481829</v>
          </cell>
          <cell r="S19">
            <v>15.488527384481829</v>
          </cell>
          <cell r="T19">
            <v>15.488527384481829</v>
          </cell>
          <cell r="U19">
            <v>15.488527384481829</v>
          </cell>
          <cell r="V19">
            <v>15.488527384481829</v>
          </cell>
          <cell r="W19">
            <v>15.488527384481829</v>
          </cell>
          <cell r="X19">
            <v>15.488527384481829</v>
          </cell>
          <cell r="Y19">
            <v>15.488527384481829</v>
          </cell>
          <cell r="Z19">
            <v>15.488527384481829</v>
          </cell>
          <cell r="AA19">
            <v>15.488527384481829</v>
          </cell>
          <cell r="AB19">
            <v>15.488527384481829</v>
          </cell>
          <cell r="AC19">
            <v>15.488527384481829</v>
          </cell>
          <cell r="AD19">
            <v>15.488527384481829</v>
          </cell>
          <cell r="AE19">
            <v>15.488527384481829</v>
          </cell>
          <cell r="AF19">
            <v>15.488527384481829</v>
          </cell>
          <cell r="AG19">
            <v>15.488527384481829</v>
          </cell>
          <cell r="AH19">
            <v>15.488527384481829</v>
          </cell>
          <cell r="AI19">
            <v>15.488527384481829</v>
          </cell>
          <cell r="AJ19">
            <v>15.488527384481829</v>
          </cell>
          <cell r="AK19">
            <v>15.488527384481829</v>
          </cell>
          <cell r="AL19">
            <v>15.488527384481829</v>
          </cell>
          <cell r="AM19">
            <v>15.488527384481829</v>
          </cell>
          <cell r="AN19">
            <v>15.488527384481829</v>
          </cell>
          <cell r="AO19">
            <v>15.488527384481829</v>
          </cell>
          <cell r="AP19">
            <v>15.488527384481829</v>
          </cell>
          <cell r="AQ19">
            <v>15.488527384481829</v>
          </cell>
          <cell r="AR19">
            <v>15.488527384481829</v>
          </cell>
          <cell r="AS19">
            <v>15.488527384481829</v>
          </cell>
        </row>
        <row r="20">
          <cell r="A20">
            <v>1974</v>
          </cell>
          <cell r="B20">
            <v>11.453</v>
          </cell>
          <cell r="C20">
            <v>11.763</v>
          </cell>
          <cell r="D20">
            <v>11.904</v>
          </cell>
          <cell r="E20">
            <v>11.892251844</v>
          </cell>
          <cell r="F20">
            <v>11.939820851376</v>
          </cell>
          <cell r="G20">
            <v>11.975640313930127</v>
          </cell>
          <cell r="H20">
            <v>11.951689033302266</v>
          </cell>
          <cell r="I20">
            <v>11.951689033302266</v>
          </cell>
          <cell r="J20">
            <v>11.951689033302266</v>
          </cell>
          <cell r="K20">
            <v>11.951689033302266</v>
          </cell>
          <cell r="L20">
            <v>11.951689033302266</v>
          </cell>
          <cell r="M20">
            <v>11.951689033302266</v>
          </cell>
          <cell r="N20">
            <v>11.951689033302266</v>
          </cell>
          <cell r="O20">
            <v>11.951689033302266</v>
          </cell>
          <cell r="P20">
            <v>11.951689033302266</v>
          </cell>
          <cell r="Q20">
            <v>11.951689033302266</v>
          </cell>
          <cell r="R20">
            <v>11.951689033302266</v>
          </cell>
          <cell r="S20">
            <v>11.951689033302266</v>
          </cell>
          <cell r="T20">
            <v>11.951689033302266</v>
          </cell>
          <cell r="U20">
            <v>11.951689033302266</v>
          </cell>
          <cell r="V20">
            <v>11.951689033302266</v>
          </cell>
          <cell r="W20">
            <v>11.951689033302266</v>
          </cell>
          <cell r="X20">
            <v>11.951689033302266</v>
          </cell>
          <cell r="Y20">
            <v>11.951689033302266</v>
          </cell>
          <cell r="Z20">
            <v>11.951689033302266</v>
          </cell>
          <cell r="AA20">
            <v>11.951689033302266</v>
          </cell>
          <cell r="AB20">
            <v>11.951689033302266</v>
          </cell>
          <cell r="AC20">
            <v>11.951689033302266</v>
          </cell>
          <cell r="AD20">
            <v>11.951689033302266</v>
          </cell>
          <cell r="AE20">
            <v>11.951689033302266</v>
          </cell>
          <cell r="AF20">
            <v>11.951689033302266</v>
          </cell>
          <cell r="AG20">
            <v>11.951689033302266</v>
          </cell>
          <cell r="AH20">
            <v>11.951689033302266</v>
          </cell>
          <cell r="AI20">
            <v>11.951689033302266</v>
          </cell>
          <cell r="AJ20">
            <v>11.951689033302266</v>
          </cell>
          <cell r="AK20">
            <v>11.951689033302266</v>
          </cell>
          <cell r="AL20">
            <v>11.951689033302266</v>
          </cell>
          <cell r="AM20">
            <v>11.951689033302266</v>
          </cell>
          <cell r="AN20">
            <v>11.951689033302266</v>
          </cell>
          <cell r="AO20">
            <v>11.951689033302266</v>
          </cell>
          <cell r="AP20">
            <v>11.951689033302266</v>
          </cell>
          <cell r="AQ20">
            <v>11.951689033302266</v>
          </cell>
          <cell r="AR20">
            <v>11.951689033302266</v>
          </cell>
          <cell r="AS20">
            <v>11.951689033302266</v>
          </cell>
        </row>
        <row r="21">
          <cell r="A21">
            <v>1975</v>
          </cell>
          <cell r="B21">
            <v>9.77</v>
          </cell>
          <cell r="C21">
            <v>10.034</v>
          </cell>
          <cell r="D21">
            <v>10.154</v>
          </cell>
          <cell r="E21">
            <v>10.144253592</v>
          </cell>
          <cell r="F21">
            <v>10.184830606368001</v>
          </cell>
          <cell r="G21">
            <v>10.215385098187104</v>
          </cell>
          <cell r="H21">
            <v>10.19495432799073</v>
          </cell>
          <cell r="I21">
            <v>10.19495432799073</v>
          </cell>
          <cell r="J21">
            <v>10.19495432799073</v>
          </cell>
          <cell r="K21">
            <v>10.19495432799073</v>
          </cell>
          <cell r="L21">
            <v>10.19495432799073</v>
          </cell>
          <cell r="M21">
            <v>10.19495432799073</v>
          </cell>
          <cell r="N21">
            <v>10.19495432799073</v>
          </cell>
          <cell r="O21">
            <v>10.19495432799073</v>
          </cell>
          <cell r="P21">
            <v>10.19495432799073</v>
          </cell>
          <cell r="Q21">
            <v>10.19495432799073</v>
          </cell>
          <cell r="R21">
            <v>10.19495432799073</v>
          </cell>
          <cell r="S21">
            <v>10.19495432799073</v>
          </cell>
          <cell r="T21">
            <v>10.19495432799073</v>
          </cell>
          <cell r="U21">
            <v>10.19495432799073</v>
          </cell>
          <cell r="V21">
            <v>10.19495432799073</v>
          </cell>
          <cell r="W21">
            <v>10.19495432799073</v>
          </cell>
          <cell r="X21">
            <v>10.19495432799073</v>
          </cell>
          <cell r="Y21">
            <v>10.19495432799073</v>
          </cell>
          <cell r="Z21">
            <v>10.19495432799073</v>
          </cell>
          <cell r="AA21">
            <v>10.19495432799073</v>
          </cell>
          <cell r="AB21">
            <v>10.19495432799073</v>
          </cell>
          <cell r="AC21">
            <v>10.19495432799073</v>
          </cell>
          <cell r="AD21">
            <v>10.19495432799073</v>
          </cell>
          <cell r="AE21">
            <v>10.19495432799073</v>
          </cell>
          <cell r="AF21">
            <v>10.19495432799073</v>
          </cell>
          <cell r="AG21">
            <v>10.19495432799073</v>
          </cell>
          <cell r="AH21">
            <v>10.19495432799073</v>
          </cell>
          <cell r="AI21">
            <v>10.19495432799073</v>
          </cell>
          <cell r="AJ21">
            <v>10.19495432799073</v>
          </cell>
          <cell r="AK21">
            <v>10.19495432799073</v>
          </cell>
          <cell r="AL21">
            <v>10.19495432799073</v>
          </cell>
          <cell r="AM21">
            <v>10.19495432799073</v>
          </cell>
          <cell r="AN21">
            <v>10.19495432799073</v>
          </cell>
          <cell r="AO21">
            <v>10.19495432799073</v>
          </cell>
          <cell r="AP21">
            <v>10.19495432799073</v>
          </cell>
          <cell r="AQ21">
            <v>10.19495432799073</v>
          </cell>
          <cell r="AR21">
            <v>10.19495432799073</v>
          </cell>
          <cell r="AS21">
            <v>10.19495432799073</v>
          </cell>
        </row>
        <row r="22">
          <cell r="A22">
            <v>1976</v>
          </cell>
          <cell r="B22">
            <v>8.165</v>
          </cell>
          <cell r="C22">
            <v>8.386</v>
          </cell>
          <cell r="D22">
            <v>8.487</v>
          </cell>
          <cell r="E22">
            <v>8.478145368</v>
          </cell>
          <cell r="F22">
            <v>8.512057949472</v>
          </cell>
          <cell r="G22">
            <v>8.537594123320416</v>
          </cell>
          <cell r="H22">
            <v>8.520518935073774</v>
          </cell>
          <cell r="I22">
            <v>8.520518935073774</v>
          </cell>
          <cell r="J22">
            <v>8.520518935073774</v>
          </cell>
          <cell r="K22">
            <v>8.520518935073774</v>
          </cell>
          <cell r="L22">
            <v>8.520518935073774</v>
          </cell>
          <cell r="M22">
            <v>8.520518935073774</v>
          </cell>
          <cell r="N22">
            <v>8.520518935073774</v>
          </cell>
          <cell r="O22">
            <v>8.520518935073774</v>
          </cell>
          <cell r="P22">
            <v>8.520518935073774</v>
          </cell>
          <cell r="Q22">
            <v>8.520518935073774</v>
          </cell>
          <cell r="R22">
            <v>8.520518935073774</v>
          </cell>
          <cell r="S22">
            <v>8.520518935073774</v>
          </cell>
          <cell r="T22">
            <v>8.520518935073774</v>
          </cell>
          <cell r="U22">
            <v>8.520518935073774</v>
          </cell>
          <cell r="V22">
            <v>8.520518935073774</v>
          </cell>
          <cell r="W22">
            <v>8.520518935073774</v>
          </cell>
          <cell r="X22">
            <v>8.520518935073774</v>
          </cell>
          <cell r="Y22">
            <v>8.520518935073774</v>
          </cell>
          <cell r="Z22">
            <v>8.520518935073774</v>
          </cell>
          <cell r="AA22">
            <v>8.520518935073774</v>
          </cell>
          <cell r="AB22">
            <v>8.520518935073774</v>
          </cell>
          <cell r="AC22">
            <v>8.520518935073774</v>
          </cell>
          <cell r="AD22">
            <v>8.520518935073774</v>
          </cell>
          <cell r="AE22">
            <v>8.520518935073774</v>
          </cell>
          <cell r="AF22">
            <v>8.520518935073774</v>
          </cell>
          <cell r="AG22">
            <v>8.520518935073774</v>
          </cell>
          <cell r="AH22">
            <v>8.520518935073774</v>
          </cell>
          <cell r="AI22">
            <v>8.520518935073774</v>
          </cell>
          <cell r="AJ22">
            <v>8.520518935073774</v>
          </cell>
          <cell r="AK22">
            <v>8.520518935073774</v>
          </cell>
          <cell r="AL22">
            <v>8.520518935073774</v>
          </cell>
          <cell r="AM22">
            <v>8.520518935073774</v>
          </cell>
          <cell r="AN22">
            <v>8.520518935073774</v>
          </cell>
          <cell r="AO22">
            <v>8.520518935073774</v>
          </cell>
          <cell r="AP22">
            <v>8.520518935073774</v>
          </cell>
          <cell r="AQ22">
            <v>8.520518935073774</v>
          </cell>
          <cell r="AR22">
            <v>8.520518935073774</v>
          </cell>
          <cell r="AS22">
            <v>8.520518935073774</v>
          </cell>
        </row>
        <row r="23">
          <cell r="A23">
            <v>1977</v>
          </cell>
          <cell r="B23">
            <v>6.954</v>
          </cell>
          <cell r="C23">
            <v>7.142</v>
          </cell>
          <cell r="D23">
            <v>7.228</v>
          </cell>
          <cell r="E23">
            <v>7.220476296</v>
          </cell>
          <cell r="F23">
            <v>7.249358201184</v>
          </cell>
          <cell r="G23">
            <v>7.2711062757875515</v>
          </cell>
          <cell r="H23">
            <v>7.2565640632359765</v>
          </cell>
          <cell r="I23">
            <v>7.2565640632359765</v>
          </cell>
          <cell r="J23">
            <v>7.2565640632359765</v>
          </cell>
          <cell r="K23">
            <v>7.2565640632359765</v>
          </cell>
          <cell r="L23">
            <v>7.2565640632359765</v>
          </cell>
          <cell r="M23">
            <v>7.2565640632359765</v>
          </cell>
          <cell r="N23">
            <v>7.2565640632359765</v>
          </cell>
          <cell r="O23">
            <v>7.2565640632359765</v>
          </cell>
          <cell r="P23">
            <v>7.2565640632359765</v>
          </cell>
          <cell r="Q23">
            <v>7.2565640632359765</v>
          </cell>
          <cell r="R23">
            <v>7.2565640632359765</v>
          </cell>
          <cell r="S23">
            <v>7.2565640632359765</v>
          </cell>
          <cell r="T23">
            <v>7.2565640632359765</v>
          </cell>
          <cell r="U23">
            <v>7.2565640632359765</v>
          </cell>
          <cell r="V23">
            <v>7.2565640632359765</v>
          </cell>
          <cell r="W23">
            <v>7.2565640632359765</v>
          </cell>
          <cell r="X23">
            <v>7.2565640632359765</v>
          </cell>
          <cell r="Y23">
            <v>7.2565640632359765</v>
          </cell>
          <cell r="Z23">
            <v>7.2565640632359765</v>
          </cell>
          <cell r="AA23">
            <v>7.2565640632359765</v>
          </cell>
          <cell r="AB23">
            <v>7.2565640632359765</v>
          </cell>
          <cell r="AC23">
            <v>7.2565640632359765</v>
          </cell>
          <cell r="AD23">
            <v>7.2565640632359765</v>
          </cell>
          <cell r="AE23">
            <v>7.2565640632359765</v>
          </cell>
          <cell r="AF23">
            <v>7.2565640632359765</v>
          </cell>
          <cell r="AG23">
            <v>7.2565640632359765</v>
          </cell>
          <cell r="AH23">
            <v>7.2565640632359765</v>
          </cell>
          <cell r="AI23">
            <v>7.2565640632359765</v>
          </cell>
          <cell r="AJ23">
            <v>7.2565640632359765</v>
          </cell>
          <cell r="AK23">
            <v>7.2565640632359765</v>
          </cell>
          <cell r="AL23">
            <v>7.2565640632359765</v>
          </cell>
          <cell r="AM23">
            <v>7.2565640632359765</v>
          </cell>
          <cell r="AN23">
            <v>7.2565640632359765</v>
          </cell>
          <cell r="AO23">
            <v>7.2565640632359765</v>
          </cell>
          <cell r="AP23">
            <v>7.2565640632359765</v>
          </cell>
          <cell r="AQ23">
            <v>7.2565640632359765</v>
          </cell>
          <cell r="AR23">
            <v>7.2565640632359765</v>
          </cell>
          <cell r="AS23">
            <v>7.2565640632359765</v>
          </cell>
        </row>
        <row r="24">
          <cell r="A24">
            <v>1978</v>
          </cell>
          <cell r="B24">
            <v>6.141</v>
          </cell>
          <cell r="C24">
            <v>6.307</v>
          </cell>
          <cell r="D24">
            <v>6.383</v>
          </cell>
          <cell r="E24">
            <v>6.376301316</v>
          </cell>
          <cell r="F24">
            <v>6.4018065212640005</v>
          </cell>
          <cell r="G24">
            <v>6.421011940827792</v>
          </cell>
          <cell r="H24">
            <v>6.408169916946136</v>
          </cell>
          <cell r="I24">
            <v>6.408169916946136</v>
          </cell>
          <cell r="J24">
            <v>6.408169916946136</v>
          </cell>
          <cell r="K24">
            <v>6.408169916946136</v>
          </cell>
          <cell r="L24">
            <v>6.408169916946136</v>
          </cell>
          <cell r="M24">
            <v>6.408169916946136</v>
          </cell>
          <cell r="N24">
            <v>6.408169916946136</v>
          </cell>
          <cell r="O24">
            <v>6.408169916946136</v>
          </cell>
          <cell r="P24">
            <v>6.408169916946136</v>
          </cell>
          <cell r="Q24">
            <v>6.408169916946136</v>
          </cell>
          <cell r="R24">
            <v>6.408169916946136</v>
          </cell>
          <cell r="S24">
            <v>6.408169916946136</v>
          </cell>
          <cell r="T24">
            <v>6.408169916946136</v>
          </cell>
          <cell r="U24">
            <v>6.408169916946136</v>
          </cell>
          <cell r="V24">
            <v>6.408169916946136</v>
          </cell>
          <cell r="W24">
            <v>6.408169916946136</v>
          </cell>
          <cell r="X24">
            <v>6.408169916946136</v>
          </cell>
          <cell r="Y24">
            <v>6.408169916946136</v>
          </cell>
          <cell r="Z24">
            <v>6.408169916946136</v>
          </cell>
          <cell r="AA24">
            <v>6.408169916946136</v>
          </cell>
          <cell r="AB24">
            <v>6.408169916946136</v>
          </cell>
          <cell r="AC24">
            <v>6.408169916946136</v>
          </cell>
          <cell r="AD24">
            <v>6.408169916946136</v>
          </cell>
          <cell r="AE24">
            <v>6.408169916946136</v>
          </cell>
          <cell r="AF24">
            <v>6.408169916946136</v>
          </cell>
          <cell r="AG24">
            <v>6.408169916946136</v>
          </cell>
          <cell r="AH24">
            <v>6.408169916946136</v>
          </cell>
          <cell r="AI24">
            <v>6.408169916946136</v>
          </cell>
          <cell r="AJ24">
            <v>6.408169916946136</v>
          </cell>
          <cell r="AK24">
            <v>6.408169916946136</v>
          </cell>
          <cell r="AL24">
            <v>6.408169916946136</v>
          </cell>
          <cell r="AM24">
            <v>6.408169916946136</v>
          </cell>
          <cell r="AN24">
            <v>6.408169916946136</v>
          </cell>
          <cell r="AO24">
            <v>6.408169916946136</v>
          </cell>
          <cell r="AP24">
            <v>6.408169916946136</v>
          </cell>
          <cell r="AQ24">
            <v>6.408169916946136</v>
          </cell>
          <cell r="AR24">
            <v>6.408169916946136</v>
          </cell>
          <cell r="AS24">
            <v>6.408169916946136</v>
          </cell>
        </row>
        <row r="25">
          <cell r="A25">
            <v>1979</v>
          </cell>
          <cell r="B25">
            <v>5.339</v>
          </cell>
          <cell r="C25">
            <v>5.484</v>
          </cell>
          <cell r="D25">
            <v>5.55</v>
          </cell>
          <cell r="E25">
            <v>5.544258192</v>
          </cell>
          <cell r="F25">
            <v>5.566435224768</v>
          </cell>
          <cell r="G25">
            <v>5.583134530442304</v>
          </cell>
          <cell r="H25">
            <v>5.571968261381419</v>
          </cell>
          <cell r="I25">
            <v>5.571968261381419</v>
          </cell>
          <cell r="J25">
            <v>5.571968261381419</v>
          </cell>
          <cell r="K25">
            <v>5.571968261381419</v>
          </cell>
          <cell r="L25">
            <v>5.571968261381419</v>
          </cell>
          <cell r="M25">
            <v>5.571968261381419</v>
          </cell>
          <cell r="N25">
            <v>5.571968261381419</v>
          </cell>
          <cell r="O25">
            <v>5.571968261381419</v>
          </cell>
          <cell r="P25">
            <v>5.571968261381419</v>
          </cell>
          <cell r="Q25">
            <v>5.571968261381419</v>
          </cell>
          <cell r="R25">
            <v>5.571968261381419</v>
          </cell>
          <cell r="S25">
            <v>5.571968261381419</v>
          </cell>
          <cell r="T25">
            <v>5.571968261381419</v>
          </cell>
          <cell r="U25">
            <v>5.571968261381419</v>
          </cell>
          <cell r="V25">
            <v>5.571968261381419</v>
          </cell>
          <cell r="W25">
            <v>5.571968261381419</v>
          </cell>
          <cell r="X25">
            <v>5.571968261381419</v>
          </cell>
          <cell r="Y25">
            <v>5.571968261381419</v>
          </cell>
          <cell r="Z25">
            <v>5.571968261381419</v>
          </cell>
          <cell r="AA25">
            <v>5.571968261381419</v>
          </cell>
          <cell r="AB25">
            <v>5.571968261381419</v>
          </cell>
          <cell r="AC25">
            <v>5.571968261381419</v>
          </cell>
          <cell r="AD25">
            <v>5.571968261381419</v>
          </cell>
          <cell r="AE25">
            <v>5.571968261381419</v>
          </cell>
          <cell r="AF25">
            <v>5.571968261381419</v>
          </cell>
          <cell r="AG25">
            <v>5.571968261381419</v>
          </cell>
          <cell r="AH25">
            <v>5.571968261381419</v>
          </cell>
          <cell r="AI25">
            <v>5.571968261381419</v>
          </cell>
          <cell r="AJ25">
            <v>5.571968261381419</v>
          </cell>
          <cell r="AK25">
            <v>5.571968261381419</v>
          </cell>
          <cell r="AL25">
            <v>5.571968261381419</v>
          </cell>
          <cell r="AM25">
            <v>5.571968261381419</v>
          </cell>
          <cell r="AN25">
            <v>5.571968261381419</v>
          </cell>
          <cell r="AO25">
            <v>5.571968261381419</v>
          </cell>
          <cell r="AP25">
            <v>5.571968261381419</v>
          </cell>
          <cell r="AQ25">
            <v>5.571968261381419</v>
          </cell>
          <cell r="AR25">
            <v>5.571968261381419</v>
          </cell>
          <cell r="AS25">
            <v>5.571968261381419</v>
          </cell>
        </row>
        <row r="26">
          <cell r="A26">
            <v>1980</v>
          </cell>
          <cell r="B26">
            <v>4.31</v>
          </cell>
          <cell r="C26">
            <v>4.426</v>
          </cell>
          <cell r="D26">
            <v>4.479</v>
          </cell>
          <cell r="E26">
            <v>4.474632888</v>
          </cell>
          <cell r="F26">
            <v>4.492531419552001</v>
          </cell>
          <cell r="G26">
            <v>4.506009013810656</v>
          </cell>
          <cell r="H26">
            <v>4.496996995783035</v>
          </cell>
          <cell r="I26">
            <v>4.496996995783035</v>
          </cell>
          <cell r="J26">
            <v>4.496996995783035</v>
          </cell>
          <cell r="K26">
            <v>4.496996995783035</v>
          </cell>
          <cell r="L26">
            <v>4.496996995783035</v>
          </cell>
          <cell r="M26">
            <v>4.496996995783035</v>
          </cell>
          <cell r="N26">
            <v>4.496996995783035</v>
          </cell>
          <cell r="O26">
            <v>4.496996995783035</v>
          </cell>
          <cell r="P26">
            <v>4.496996995783035</v>
          </cell>
          <cell r="Q26">
            <v>4.496996995783035</v>
          </cell>
          <cell r="R26">
            <v>4.496996995783035</v>
          </cell>
          <cell r="S26">
            <v>4.496996995783035</v>
          </cell>
          <cell r="T26">
            <v>4.496996995783035</v>
          </cell>
          <cell r="U26">
            <v>4.496996995783035</v>
          </cell>
          <cell r="V26">
            <v>4.496996995783035</v>
          </cell>
          <cell r="W26">
            <v>4.496996995783035</v>
          </cell>
          <cell r="X26">
            <v>4.496996995783035</v>
          </cell>
          <cell r="Y26">
            <v>4.496996995783035</v>
          </cell>
          <cell r="Z26">
            <v>4.496996995783035</v>
          </cell>
          <cell r="AA26">
            <v>4.496996995783035</v>
          </cell>
          <cell r="AB26">
            <v>4.496996995783035</v>
          </cell>
          <cell r="AC26">
            <v>4.496996995783035</v>
          </cell>
          <cell r="AD26">
            <v>4.496996995783035</v>
          </cell>
          <cell r="AE26">
            <v>4.496996995783035</v>
          </cell>
          <cell r="AF26">
            <v>4.496996995783035</v>
          </cell>
          <cell r="AG26">
            <v>4.496996995783035</v>
          </cell>
          <cell r="AH26">
            <v>4.496996995783035</v>
          </cell>
          <cell r="AI26">
            <v>4.496996995783035</v>
          </cell>
          <cell r="AJ26">
            <v>4.496996995783035</v>
          </cell>
          <cell r="AK26">
            <v>4.496996995783035</v>
          </cell>
          <cell r="AL26">
            <v>4.496996995783035</v>
          </cell>
          <cell r="AM26">
            <v>4.496996995783035</v>
          </cell>
          <cell r="AN26">
            <v>4.496996995783035</v>
          </cell>
          <cell r="AO26">
            <v>4.496996995783035</v>
          </cell>
          <cell r="AP26">
            <v>4.496996995783035</v>
          </cell>
          <cell r="AQ26">
            <v>4.496996995783035</v>
          </cell>
          <cell r="AR26">
            <v>4.496996995783035</v>
          </cell>
          <cell r="AS26">
            <v>4.496996995783035</v>
          </cell>
        </row>
        <row r="27">
          <cell r="A27">
            <v>1981</v>
          </cell>
          <cell r="B27">
            <v>3.525</v>
          </cell>
          <cell r="C27">
            <v>3.62</v>
          </cell>
          <cell r="D27">
            <v>3.663</v>
          </cell>
          <cell r="E27">
            <v>3.65977656</v>
          </cell>
          <cell r="F27">
            <v>3.6744156662400003</v>
          </cell>
          <cell r="G27">
            <v>3.6854389132387197</v>
          </cell>
          <cell r="H27">
            <v>3.678068035412242</v>
          </cell>
          <cell r="I27">
            <v>3.678068035412242</v>
          </cell>
          <cell r="J27">
            <v>3.678068035412242</v>
          </cell>
          <cell r="K27">
            <v>3.678068035412242</v>
          </cell>
          <cell r="L27">
            <v>3.678068035412242</v>
          </cell>
          <cell r="M27">
            <v>3.678068035412242</v>
          </cell>
          <cell r="N27">
            <v>3.678068035412242</v>
          </cell>
          <cell r="O27">
            <v>3.678068035412242</v>
          </cell>
          <cell r="P27">
            <v>3.678068035412242</v>
          </cell>
          <cell r="Q27">
            <v>3.678068035412242</v>
          </cell>
          <cell r="R27">
            <v>3.678068035412242</v>
          </cell>
          <cell r="S27">
            <v>3.678068035412242</v>
          </cell>
          <cell r="T27">
            <v>3.678068035412242</v>
          </cell>
          <cell r="U27">
            <v>3.678068035412242</v>
          </cell>
          <cell r="V27">
            <v>3.678068035412242</v>
          </cell>
          <cell r="W27">
            <v>3.678068035412242</v>
          </cell>
          <cell r="X27">
            <v>3.678068035412242</v>
          </cell>
          <cell r="Y27">
            <v>3.678068035412242</v>
          </cell>
          <cell r="Z27">
            <v>3.678068035412242</v>
          </cell>
          <cell r="AA27">
            <v>3.678068035412242</v>
          </cell>
          <cell r="AB27">
            <v>3.678068035412242</v>
          </cell>
          <cell r="AC27">
            <v>3.678068035412242</v>
          </cell>
          <cell r="AD27">
            <v>3.678068035412242</v>
          </cell>
          <cell r="AE27">
            <v>3.678068035412242</v>
          </cell>
          <cell r="AF27">
            <v>3.678068035412242</v>
          </cell>
          <cell r="AG27">
            <v>3.678068035412242</v>
          </cell>
          <cell r="AH27">
            <v>3.678068035412242</v>
          </cell>
          <cell r="AI27">
            <v>3.678068035412242</v>
          </cell>
          <cell r="AJ27">
            <v>3.678068035412242</v>
          </cell>
          <cell r="AK27">
            <v>3.678068035412242</v>
          </cell>
          <cell r="AL27">
            <v>3.678068035412242</v>
          </cell>
          <cell r="AM27">
            <v>3.678068035412242</v>
          </cell>
          <cell r="AN27">
            <v>3.678068035412242</v>
          </cell>
          <cell r="AO27">
            <v>3.678068035412242</v>
          </cell>
          <cell r="AP27">
            <v>3.678068035412242</v>
          </cell>
          <cell r="AQ27">
            <v>3.678068035412242</v>
          </cell>
          <cell r="AR27">
            <v>3.678068035412242</v>
          </cell>
          <cell r="AS27">
            <v>3.678068035412242</v>
          </cell>
        </row>
        <row r="28">
          <cell r="A28">
            <v>1982</v>
          </cell>
          <cell r="B28">
            <v>3.063</v>
          </cell>
          <cell r="C28">
            <v>3.146</v>
          </cell>
          <cell r="D28">
            <v>3.184</v>
          </cell>
          <cell r="E28">
            <v>3.180568248</v>
          </cell>
          <cell r="F28">
            <v>3.193290520992</v>
          </cell>
          <cell r="G28">
            <v>3.2028703925549755</v>
          </cell>
          <cell r="H28">
            <v>3.1964646517698654</v>
          </cell>
          <cell r="I28">
            <v>3.1964646517698654</v>
          </cell>
          <cell r="J28">
            <v>3.1964646517698654</v>
          </cell>
          <cell r="K28">
            <v>3.1964646517698654</v>
          </cell>
          <cell r="L28">
            <v>3.1964646517698654</v>
          </cell>
          <cell r="M28">
            <v>3.1964646517698654</v>
          </cell>
          <cell r="N28">
            <v>3.1964646517698654</v>
          </cell>
          <cell r="O28">
            <v>3.1964646517698654</v>
          </cell>
          <cell r="P28">
            <v>3.1964646517698654</v>
          </cell>
          <cell r="Q28">
            <v>3.1964646517698654</v>
          </cell>
          <cell r="R28">
            <v>3.1964646517698654</v>
          </cell>
          <cell r="S28">
            <v>3.1964646517698654</v>
          </cell>
          <cell r="T28">
            <v>3.1964646517698654</v>
          </cell>
          <cell r="U28">
            <v>3.1964646517698654</v>
          </cell>
          <cell r="V28">
            <v>3.1964646517698654</v>
          </cell>
          <cell r="W28">
            <v>3.1964646517698654</v>
          </cell>
          <cell r="X28">
            <v>3.1964646517698654</v>
          </cell>
          <cell r="Y28">
            <v>3.1964646517698654</v>
          </cell>
          <cell r="Z28">
            <v>3.1964646517698654</v>
          </cell>
          <cell r="AA28">
            <v>3.1964646517698654</v>
          </cell>
          <cell r="AB28">
            <v>3.1964646517698654</v>
          </cell>
          <cell r="AC28">
            <v>3.1964646517698654</v>
          </cell>
          <cell r="AD28">
            <v>3.1964646517698654</v>
          </cell>
          <cell r="AE28">
            <v>3.1964646517698654</v>
          </cell>
          <cell r="AF28">
            <v>3.1964646517698654</v>
          </cell>
          <cell r="AG28">
            <v>3.1964646517698654</v>
          </cell>
          <cell r="AH28">
            <v>3.1964646517698654</v>
          </cell>
          <cell r="AI28">
            <v>3.1964646517698654</v>
          </cell>
          <cell r="AJ28">
            <v>3.1964646517698654</v>
          </cell>
          <cell r="AK28">
            <v>3.1964646517698654</v>
          </cell>
          <cell r="AL28">
            <v>3.1964646517698654</v>
          </cell>
          <cell r="AM28">
            <v>3.1964646517698654</v>
          </cell>
          <cell r="AN28">
            <v>3.1964646517698654</v>
          </cell>
          <cell r="AO28">
            <v>3.1964646517698654</v>
          </cell>
          <cell r="AP28">
            <v>3.1964646517698654</v>
          </cell>
          <cell r="AQ28">
            <v>3.1964646517698654</v>
          </cell>
          <cell r="AR28">
            <v>3.1964646517698654</v>
          </cell>
          <cell r="AS28">
            <v>3.1964646517698654</v>
          </cell>
        </row>
        <row r="29">
          <cell r="A29">
            <v>1983</v>
          </cell>
          <cell r="B29">
            <v>2.746</v>
          </cell>
          <cell r="C29">
            <v>2.82</v>
          </cell>
          <cell r="D29">
            <v>2.854</v>
          </cell>
          <cell r="E29">
            <v>2.8509861599999997</v>
          </cell>
          <cell r="F29">
            <v>2.8623901046399998</v>
          </cell>
          <cell r="G29">
            <v>2.8709772749539195</v>
          </cell>
          <cell r="H29">
            <v>2.8652353204040115</v>
          </cell>
          <cell r="I29">
            <v>2.8652353204040115</v>
          </cell>
          <cell r="J29">
            <v>2.8652353204040115</v>
          </cell>
          <cell r="K29">
            <v>2.8652353204040115</v>
          </cell>
          <cell r="L29">
            <v>2.8652353204040115</v>
          </cell>
          <cell r="M29">
            <v>2.8652353204040115</v>
          </cell>
          <cell r="N29">
            <v>2.8652353204040115</v>
          </cell>
          <cell r="O29">
            <v>2.8652353204040115</v>
          </cell>
          <cell r="P29">
            <v>2.8652353204040115</v>
          </cell>
          <cell r="Q29">
            <v>2.8652353204040115</v>
          </cell>
          <cell r="R29">
            <v>2.8652353204040115</v>
          </cell>
          <cell r="S29">
            <v>2.8652353204040115</v>
          </cell>
          <cell r="T29">
            <v>2.8652353204040115</v>
          </cell>
          <cell r="U29">
            <v>2.8652353204040115</v>
          </cell>
          <cell r="V29">
            <v>2.8652353204040115</v>
          </cell>
          <cell r="W29">
            <v>2.8652353204040115</v>
          </cell>
          <cell r="X29">
            <v>2.8652353204040115</v>
          </cell>
          <cell r="Y29">
            <v>2.8652353204040115</v>
          </cell>
          <cell r="Z29">
            <v>2.8652353204040115</v>
          </cell>
          <cell r="AA29">
            <v>2.8652353204040115</v>
          </cell>
          <cell r="AB29">
            <v>2.8652353204040115</v>
          </cell>
          <cell r="AC29">
            <v>2.8652353204040115</v>
          </cell>
          <cell r="AD29">
            <v>2.8652353204040115</v>
          </cell>
          <cell r="AE29">
            <v>2.8652353204040115</v>
          </cell>
          <cell r="AF29">
            <v>2.8652353204040115</v>
          </cell>
          <cell r="AG29">
            <v>2.8652353204040115</v>
          </cell>
          <cell r="AH29">
            <v>2.8652353204040115</v>
          </cell>
          <cell r="AI29">
            <v>2.8652353204040115</v>
          </cell>
          <cell r="AJ29">
            <v>2.8652353204040115</v>
          </cell>
          <cell r="AK29">
            <v>2.8652353204040115</v>
          </cell>
          <cell r="AL29">
            <v>2.8652353204040115</v>
          </cell>
          <cell r="AM29">
            <v>2.8652353204040115</v>
          </cell>
          <cell r="AN29">
            <v>2.8652353204040115</v>
          </cell>
          <cell r="AO29">
            <v>2.8652353204040115</v>
          </cell>
          <cell r="AP29">
            <v>2.8652353204040115</v>
          </cell>
          <cell r="AQ29">
            <v>2.8652353204040115</v>
          </cell>
          <cell r="AR29">
            <v>2.8652353204040115</v>
          </cell>
          <cell r="AS29">
            <v>2.8652353204040115</v>
          </cell>
        </row>
        <row r="30">
          <cell r="A30">
            <v>1984</v>
          </cell>
          <cell r="B30">
            <v>2.515</v>
          </cell>
          <cell r="C30">
            <v>2.583</v>
          </cell>
          <cell r="D30">
            <v>2.614</v>
          </cell>
          <cell r="E30">
            <v>2.611382004</v>
          </cell>
          <cell r="F30">
            <v>2.6218275320160003</v>
          </cell>
          <cell r="G30">
            <v>2.629693014612048</v>
          </cell>
          <cell r="H30">
            <v>2.624433628582824</v>
          </cell>
          <cell r="I30">
            <v>2.624433628582824</v>
          </cell>
          <cell r="J30">
            <v>2.624433628582824</v>
          </cell>
          <cell r="K30">
            <v>2.624433628582824</v>
          </cell>
          <cell r="L30">
            <v>2.624433628582824</v>
          </cell>
          <cell r="M30">
            <v>2.624433628582824</v>
          </cell>
          <cell r="N30">
            <v>2.624433628582824</v>
          </cell>
          <cell r="O30">
            <v>2.624433628582824</v>
          </cell>
          <cell r="P30">
            <v>2.624433628582824</v>
          </cell>
          <cell r="Q30">
            <v>2.624433628582824</v>
          </cell>
          <cell r="R30">
            <v>2.624433628582824</v>
          </cell>
          <cell r="S30">
            <v>2.624433628582824</v>
          </cell>
          <cell r="T30">
            <v>2.624433628582824</v>
          </cell>
          <cell r="U30">
            <v>2.624433628582824</v>
          </cell>
          <cell r="V30">
            <v>2.624433628582824</v>
          </cell>
          <cell r="W30">
            <v>2.624433628582824</v>
          </cell>
          <cell r="X30">
            <v>2.624433628582824</v>
          </cell>
          <cell r="Y30">
            <v>2.624433628582824</v>
          </cell>
          <cell r="Z30">
            <v>2.624433628582824</v>
          </cell>
          <cell r="AA30">
            <v>2.624433628582824</v>
          </cell>
          <cell r="AB30">
            <v>2.624433628582824</v>
          </cell>
          <cell r="AC30">
            <v>2.624433628582824</v>
          </cell>
          <cell r="AD30">
            <v>2.624433628582824</v>
          </cell>
          <cell r="AE30">
            <v>2.624433628582824</v>
          </cell>
          <cell r="AF30">
            <v>2.624433628582824</v>
          </cell>
          <cell r="AG30">
            <v>2.624433628582824</v>
          </cell>
          <cell r="AH30">
            <v>2.624433628582824</v>
          </cell>
          <cell r="AI30">
            <v>2.624433628582824</v>
          </cell>
          <cell r="AJ30">
            <v>2.624433628582824</v>
          </cell>
          <cell r="AK30">
            <v>2.624433628582824</v>
          </cell>
          <cell r="AL30">
            <v>2.624433628582824</v>
          </cell>
          <cell r="AM30">
            <v>2.624433628582824</v>
          </cell>
          <cell r="AN30">
            <v>2.624433628582824</v>
          </cell>
          <cell r="AO30">
            <v>2.624433628582824</v>
          </cell>
          <cell r="AP30">
            <v>2.624433628582824</v>
          </cell>
          <cell r="AQ30">
            <v>2.624433628582824</v>
          </cell>
          <cell r="AR30">
            <v>2.624433628582824</v>
          </cell>
          <cell r="AS30">
            <v>2.624433628582824</v>
          </cell>
        </row>
        <row r="31">
          <cell r="A31">
            <v>1985</v>
          </cell>
          <cell r="B31">
            <v>2.307</v>
          </cell>
          <cell r="C31">
            <v>2.369</v>
          </cell>
          <cell r="D31">
            <v>2.397</v>
          </cell>
          <cell r="E31">
            <v>2.395030572</v>
          </cell>
          <cell r="F31">
            <v>2.404610694288</v>
          </cell>
          <cell r="G31">
            <v>2.4118245263708635</v>
          </cell>
          <cell r="H31">
            <v>2.4070008773181217</v>
          </cell>
          <cell r="I31">
            <v>2.4070008773181217</v>
          </cell>
          <cell r="J31">
            <v>2.4070008773181217</v>
          </cell>
          <cell r="K31">
            <v>2.4070008773181217</v>
          </cell>
          <cell r="L31">
            <v>2.4070008773181217</v>
          </cell>
          <cell r="M31">
            <v>2.4070008773181217</v>
          </cell>
          <cell r="N31">
            <v>2.4070008773181217</v>
          </cell>
          <cell r="O31">
            <v>2.4070008773181217</v>
          </cell>
          <cell r="P31">
            <v>2.4070008773181217</v>
          </cell>
          <cell r="Q31">
            <v>2.4070008773181217</v>
          </cell>
          <cell r="R31">
            <v>2.4070008773181217</v>
          </cell>
          <cell r="S31">
            <v>2.4070008773181217</v>
          </cell>
          <cell r="T31">
            <v>2.4070008773181217</v>
          </cell>
          <cell r="U31">
            <v>2.4070008773181217</v>
          </cell>
          <cell r="V31">
            <v>2.4070008773181217</v>
          </cell>
          <cell r="W31">
            <v>2.4070008773181217</v>
          </cell>
          <cell r="X31">
            <v>2.4070008773181217</v>
          </cell>
          <cell r="Y31">
            <v>2.4070008773181217</v>
          </cell>
          <cell r="Z31">
            <v>2.4070008773181217</v>
          </cell>
          <cell r="AA31">
            <v>2.4070008773181217</v>
          </cell>
          <cell r="AB31">
            <v>2.4070008773181217</v>
          </cell>
          <cell r="AC31">
            <v>2.4070008773181217</v>
          </cell>
          <cell r="AD31">
            <v>2.4070008773181217</v>
          </cell>
          <cell r="AE31">
            <v>2.4070008773181217</v>
          </cell>
          <cell r="AF31">
            <v>2.4070008773181217</v>
          </cell>
          <cell r="AG31">
            <v>2.4070008773181217</v>
          </cell>
          <cell r="AH31">
            <v>2.4070008773181217</v>
          </cell>
          <cell r="AI31">
            <v>2.4070008773181217</v>
          </cell>
          <cell r="AJ31">
            <v>2.4070008773181217</v>
          </cell>
          <cell r="AK31">
            <v>2.4070008773181217</v>
          </cell>
          <cell r="AL31">
            <v>2.4070008773181217</v>
          </cell>
          <cell r="AM31">
            <v>2.4070008773181217</v>
          </cell>
          <cell r="AN31">
            <v>2.4070008773181217</v>
          </cell>
          <cell r="AO31">
            <v>2.4070008773181217</v>
          </cell>
          <cell r="AP31">
            <v>2.4070008773181217</v>
          </cell>
          <cell r="AQ31">
            <v>2.4070008773181217</v>
          </cell>
          <cell r="AR31">
            <v>2.4070008773181217</v>
          </cell>
          <cell r="AS31">
            <v>2.4070008773181217</v>
          </cell>
        </row>
        <row r="32">
          <cell r="A32">
            <v>1986</v>
          </cell>
          <cell r="B32">
            <v>2.222</v>
          </cell>
          <cell r="C32">
            <v>2.281</v>
          </cell>
          <cell r="D32">
            <v>2.308</v>
          </cell>
          <cell r="E32">
            <v>2.3060636280000004</v>
          </cell>
          <cell r="F32">
            <v>2.3152878825120005</v>
          </cell>
          <cell r="G32">
            <v>2.322233746159536</v>
          </cell>
          <cell r="H32">
            <v>2.317589278667217</v>
          </cell>
          <cell r="I32">
            <v>2.317589278667217</v>
          </cell>
          <cell r="J32">
            <v>2.317589278667217</v>
          </cell>
          <cell r="K32">
            <v>2.317589278667217</v>
          </cell>
          <cell r="L32">
            <v>2.317589278667217</v>
          </cell>
          <cell r="M32">
            <v>2.317589278667217</v>
          </cell>
          <cell r="N32">
            <v>2.317589278667217</v>
          </cell>
          <cell r="O32">
            <v>2.317589278667217</v>
          </cell>
          <cell r="P32">
            <v>2.317589278667217</v>
          </cell>
          <cell r="Q32">
            <v>2.317589278667217</v>
          </cell>
          <cell r="R32">
            <v>2.317589278667217</v>
          </cell>
          <cell r="S32">
            <v>2.317589278667217</v>
          </cell>
          <cell r="T32">
            <v>2.317589278667217</v>
          </cell>
          <cell r="U32">
            <v>2.317589278667217</v>
          </cell>
          <cell r="V32">
            <v>2.317589278667217</v>
          </cell>
          <cell r="W32">
            <v>2.317589278667217</v>
          </cell>
          <cell r="X32">
            <v>2.317589278667217</v>
          </cell>
          <cell r="Y32">
            <v>2.317589278667217</v>
          </cell>
          <cell r="Z32">
            <v>2.317589278667217</v>
          </cell>
          <cell r="AA32">
            <v>2.317589278667217</v>
          </cell>
          <cell r="AB32">
            <v>2.317589278667217</v>
          </cell>
          <cell r="AC32">
            <v>2.317589278667217</v>
          </cell>
          <cell r="AD32">
            <v>2.317589278667217</v>
          </cell>
          <cell r="AE32">
            <v>2.317589278667217</v>
          </cell>
          <cell r="AF32">
            <v>2.317589278667217</v>
          </cell>
          <cell r="AG32">
            <v>2.317589278667217</v>
          </cell>
          <cell r="AH32">
            <v>2.317589278667217</v>
          </cell>
          <cell r="AI32">
            <v>2.317589278667217</v>
          </cell>
          <cell r="AJ32">
            <v>2.317589278667217</v>
          </cell>
          <cell r="AK32">
            <v>2.317589278667217</v>
          </cell>
          <cell r="AL32">
            <v>2.317589278667217</v>
          </cell>
          <cell r="AM32">
            <v>2.317589278667217</v>
          </cell>
          <cell r="AN32">
            <v>2.317589278667217</v>
          </cell>
          <cell r="AO32">
            <v>2.317589278667217</v>
          </cell>
          <cell r="AP32">
            <v>2.317589278667217</v>
          </cell>
          <cell r="AQ32">
            <v>2.317589278667217</v>
          </cell>
          <cell r="AR32">
            <v>2.317589278667217</v>
          </cell>
          <cell r="AS32">
            <v>2.317589278667217</v>
          </cell>
        </row>
        <row r="33">
          <cell r="A33">
            <v>1987</v>
          </cell>
          <cell r="B33">
            <v>2.128</v>
          </cell>
          <cell r="C33">
            <v>2.186</v>
          </cell>
          <cell r="D33">
            <v>2.212</v>
          </cell>
          <cell r="E33">
            <v>2.2100197679999996</v>
          </cell>
          <cell r="F33">
            <v>2.2188598470719993</v>
          </cell>
          <cell r="G33">
            <v>2.2255164266132152</v>
          </cell>
          <cell r="H33">
            <v>2.221065393759989</v>
          </cell>
          <cell r="I33">
            <v>2.221065393759989</v>
          </cell>
          <cell r="J33">
            <v>2.221065393759989</v>
          </cell>
          <cell r="K33">
            <v>2.221065393759989</v>
          </cell>
          <cell r="L33">
            <v>2.221065393759989</v>
          </cell>
          <cell r="M33">
            <v>2.221065393759989</v>
          </cell>
          <cell r="N33">
            <v>2.221065393759989</v>
          </cell>
          <cell r="O33">
            <v>2.221065393759989</v>
          </cell>
          <cell r="P33">
            <v>2.221065393759989</v>
          </cell>
          <cell r="Q33">
            <v>2.221065393759989</v>
          </cell>
          <cell r="R33">
            <v>2.221065393759989</v>
          </cell>
          <cell r="S33">
            <v>2.221065393759989</v>
          </cell>
          <cell r="T33">
            <v>2.221065393759989</v>
          </cell>
          <cell r="U33">
            <v>2.221065393759989</v>
          </cell>
          <cell r="V33">
            <v>2.221065393759989</v>
          </cell>
          <cell r="W33">
            <v>2.221065393759989</v>
          </cell>
          <cell r="X33">
            <v>2.221065393759989</v>
          </cell>
          <cell r="Y33">
            <v>2.221065393759989</v>
          </cell>
          <cell r="Z33">
            <v>2.221065393759989</v>
          </cell>
          <cell r="AA33">
            <v>2.221065393759989</v>
          </cell>
          <cell r="AB33">
            <v>2.221065393759989</v>
          </cell>
          <cell r="AC33">
            <v>2.221065393759989</v>
          </cell>
          <cell r="AD33">
            <v>2.221065393759989</v>
          </cell>
          <cell r="AE33">
            <v>2.221065393759989</v>
          </cell>
          <cell r="AF33">
            <v>2.221065393759989</v>
          </cell>
          <cell r="AG33">
            <v>2.221065393759989</v>
          </cell>
          <cell r="AH33">
            <v>2.221065393759989</v>
          </cell>
          <cell r="AI33">
            <v>2.221065393759989</v>
          </cell>
          <cell r="AJ33">
            <v>2.221065393759989</v>
          </cell>
          <cell r="AK33">
            <v>2.221065393759989</v>
          </cell>
          <cell r="AL33">
            <v>2.221065393759989</v>
          </cell>
          <cell r="AM33">
            <v>2.221065393759989</v>
          </cell>
          <cell r="AN33">
            <v>2.221065393759989</v>
          </cell>
          <cell r="AO33">
            <v>2.221065393759989</v>
          </cell>
          <cell r="AP33">
            <v>2.221065393759989</v>
          </cell>
          <cell r="AQ33">
            <v>2.221065393759989</v>
          </cell>
          <cell r="AR33">
            <v>2.221065393759989</v>
          </cell>
          <cell r="AS33">
            <v>2.221065393759989</v>
          </cell>
          <cell r="BC33">
            <v>109</v>
          </cell>
        </row>
        <row r="34">
          <cell r="A34">
            <v>1988</v>
          </cell>
          <cell r="B34">
            <v>2.016</v>
          </cell>
          <cell r="C34">
            <v>2.071</v>
          </cell>
          <cell r="D34">
            <v>2.096</v>
          </cell>
          <cell r="E34">
            <v>2.093756148</v>
          </cell>
          <cell r="F34">
            <v>2.102131172592</v>
          </cell>
          <cell r="G34">
            <v>2.108437566109776</v>
          </cell>
          <cell r="H34">
            <v>2.1042206909775563</v>
          </cell>
          <cell r="I34">
            <v>2.1042206909775563</v>
          </cell>
          <cell r="J34">
            <v>2.1042206909775563</v>
          </cell>
          <cell r="K34">
            <v>2.1042206909775563</v>
          </cell>
          <cell r="L34">
            <v>2.1042206909775563</v>
          </cell>
          <cell r="M34">
            <v>2.1042206909775563</v>
          </cell>
          <cell r="N34">
            <v>2.1042206909775563</v>
          </cell>
          <cell r="O34">
            <v>2.1042206909775563</v>
          </cell>
          <cell r="P34">
            <v>2.1042206909775563</v>
          </cell>
          <cell r="Q34">
            <v>2.1042206909775563</v>
          </cell>
          <cell r="R34">
            <v>2.1042206909775563</v>
          </cell>
          <cell r="S34">
            <v>2.1042206909775563</v>
          </cell>
          <cell r="T34">
            <v>2.1042206909775563</v>
          </cell>
          <cell r="U34">
            <v>2.1042206909775563</v>
          </cell>
          <cell r="V34">
            <v>2.1042206909775563</v>
          </cell>
          <cell r="W34">
            <v>2.1042206909775563</v>
          </cell>
          <cell r="X34">
            <v>2.1042206909775563</v>
          </cell>
          <cell r="Y34">
            <v>2.1042206909775563</v>
          </cell>
          <cell r="Z34">
            <v>2.1042206909775563</v>
          </cell>
          <cell r="AA34">
            <v>2.1042206909775563</v>
          </cell>
          <cell r="AB34">
            <v>2.1042206909775563</v>
          </cell>
          <cell r="AC34">
            <v>2.1042206909775563</v>
          </cell>
          <cell r="AD34">
            <v>2.1042206909775563</v>
          </cell>
          <cell r="AE34">
            <v>2.1042206909775563</v>
          </cell>
          <cell r="AF34">
            <v>2.1042206909775563</v>
          </cell>
          <cell r="AG34">
            <v>2.1042206909775563</v>
          </cell>
          <cell r="AH34">
            <v>2.1042206909775563</v>
          </cell>
          <cell r="AI34">
            <v>2.1042206909775563</v>
          </cell>
          <cell r="AJ34">
            <v>2.1042206909775563</v>
          </cell>
          <cell r="AK34">
            <v>2.1042206909775563</v>
          </cell>
          <cell r="AL34">
            <v>2.1042206909775563</v>
          </cell>
          <cell r="AM34">
            <v>2.1042206909775563</v>
          </cell>
          <cell r="AN34">
            <v>2.1042206909775563</v>
          </cell>
          <cell r="AO34">
            <v>2.1042206909775563</v>
          </cell>
          <cell r="AP34">
            <v>2.1042206909775563</v>
          </cell>
          <cell r="AQ34">
            <v>2.1042206909775563</v>
          </cell>
          <cell r="AR34">
            <v>2.1042206909775563</v>
          </cell>
          <cell r="AS34">
            <v>2.1042206909775563</v>
          </cell>
        </row>
        <row r="35">
          <cell r="A35">
            <v>1989</v>
          </cell>
          <cell r="B35">
            <v>1.913</v>
          </cell>
          <cell r="C35">
            <v>1.964</v>
          </cell>
          <cell r="D35">
            <v>1.988</v>
          </cell>
          <cell r="E35">
            <v>1.985580432</v>
          </cell>
          <cell r="F35">
            <v>1.9935227537279998</v>
          </cell>
          <cell r="G35">
            <v>1.9995033219891836</v>
          </cell>
          <cell r="H35">
            <v>1.9955043153452052</v>
          </cell>
          <cell r="I35">
            <v>1.9955043153452052</v>
          </cell>
          <cell r="J35">
            <v>1.9955043153452052</v>
          </cell>
          <cell r="K35">
            <v>1.9955043153452052</v>
          </cell>
          <cell r="L35">
            <v>1.9955043153452052</v>
          </cell>
          <cell r="M35">
            <v>1.9955043153452052</v>
          </cell>
          <cell r="N35">
            <v>1.9955043153452052</v>
          </cell>
          <cell r="O35">
            <v>1.9955043153452052</v>
          </cell>
          <cell r="P35">
            <v>1.9955043153452052</v>
          </cell>
          <cell r="Q35">
            <v>1.9955043153452052</v>
          </cell>
          <cell r="R35">
            <v>1.9955043153452052</v>
          </cell>
          <cell r="S35">
            <v>1.9955043153452052</v>
          </cell>
          <cell r="T35">
            <v>1.9955043153452052</v>
          </cell>
          <cell r="U35">
            <v>1.9955043153452052</v>
          </cell>
          <cell r="V35">
            <v>1.9955043153452052</v>
          </cell>
          <cell r="W35">
            <v>1.9955043153452052</v>
          </cell>
          <cell r="X35">
            <v>1.9955043153452052</v>
          </cell>
          <cell r="Y35">
            <v>1.9955043153452052</v>
          </cell>
          <cell r="Z35">
            <v>1.9955043153452052</v>
          </cell>
          <cell r="AA35">
            <v>1.9955043153452052</v>
          </cell>
          <cell r="AB35">
            <v>1.9955043153452052</v>
          </cell>
          <cell r="AC35">
            <v>1.9955043153452052</v>
          </cell>
          <cell r="AD35">
            <v>1.9955043153452052</v>
          </cell>
          <cell r="AE35">
            <v>1.9955043153452052</v>
          </cell>
          <cell r="AF35">
            <v>1.9955043153452052</v>
          </cell>
          <cell r="AG35">
            <v>1.9955043153452052</v>
          </cell>
          <cell r="AH35">
            <v>1.9955043153452052</v>
          </cell>
          <cell r="AI35">
            <v>1.9955043153452052</v>
          </cell>
          <cell r="AJ35">
            <v>1.9955043153452052</v>
          </cell>
          <cell r="AK35">
            <v>1.9955043153452052</v>
          </cell>
          <cell r="AL35">
            <v>1.9955043153452052</v>
          </cell>
          <cell r="AM35">
            <v>1.9955043153452052</v>
          </cell>
          <cell r="AN35">
            <v>1.9955043153452052</v>
          </cell>
          <cell r="AO35">
            <v>1.9955043153452052</v>
          </cell>
          <cell r="AP35">
            <v>1.9955043153452052</v>
          </cell>
          <cell r="AQ35">
            <v>1.9955043153452052</v>
          </cell>
          <cell r="AR35">
            <v>1.9955043153452052</v>
          </cell>
          <cell r="AS35">
            <v>1.9955043153452052</v>
          </cell>
        </row>
        <row r="36">
          <cell r="A36">
            <v>1990</v>
          </cell>
          <cell r="B36">
            <v>1.794</v>
          </cell>
          <cell r="C36">
            <v>1.842</v>
          </cell>
          <cell r="D36">
            <v>1.864</v>
          </cell>
          <cell r="E36">
            <v>1.8622398960000002</v>
          </cell>
          <cell r="F36">
            <v>1.869688855584</v>
          </cell>
          <cell r="G36">
            <v>1.875297922150752</v>
          </cell>
          <cell r="H36">
            <v>1.8715473263064504</v>
          </cell>
          <cell r="I36">
            <v>1.8715473263064504</v>
          </cell>
          <cell r="J36">
            <v>1.8715473263064504</v>
          </cell>
          <cell r="K36">
            <v>1.8715473263064504</v>
          </cell>
          <cell r="L36">
            <v>1.8715473263064504</v>
          </cell>
          <cell r="M36">
            <v>1.8715473263064504</v>
          </cell>
          <cell r="N36">
            <v>1.8715473263064504</v>
          </cell>
          <cell r="O36">
            <v>1.8715473263064504</v>
          </cell>
          <cell r="P36">
            <v>1.8715473263064504</v>
          </cell>
          <cell r="Q36">
            <v>1.8715473263064504</v>
          </cell>
          <cell r="R36">
            <v>1.8715473263064504</v>
          </cell>
          <cell r="S36">
            <v>1.8715473263064504</v>
          </cell>
          <cell r="T36">
            <v>1.8715473263064504</v>
          </cell>
          <cell r="U36">
            <v>1.8715473263064504</v>
          </cell>
          <cell r="V36">
            <v>1.8715473263064504</v>
          </cell>
          <cell r="W36">
            <v>1.8715473263064504</v>
          </cell>
          <cell r="X36">
            <v>1.8715473263064504</v>
          </cell>
          <cell r="Y36">
            <v>1.8715473263064504</v>
          </cell>
          <cell r="Z36">
            <v>1.8715473263064504</v>
          </cell>
          <cell r="AA36">
            <v>1.8715473263064504</v>
          </cell>
          <cell r="AB36">
            <v>1.8715473263064504</v>
          </cell>
          <cell r="AC36">
            <v>1.8715473263064504</v>
          </cell>
          <cell r="AD36">
            <v>1.8715473263064504</v>
          </cell>
          <cell r="AE36">
            <v>1.8715473263064504</v>
          </cell>
          <cell r="AF36">
            <v>1.8715473263064504</v>
          </cell>
          <cell r="AG36">
            <v>1.8715473263064504</v>
          </cell>
          <cell r="AH36">
            <v>1.8715473263064504</v>
          </cell>
          <cell r="AI36">
            <v>1.8715473263064504</v>
          </cell>
          <cell r="AJ36">
            <v>1.8715473263064504</v>
          </cell>
          <cell r="AK36">
            <v>1.8715473263064504</v>
          </cell>
          <cell r="AL36">
            <v>1.8715473263064504</v>
          </cell>
          <cell r="AM36">
            <v>1.8715473263064504</v>
          </cell>
          <cell r="AN36">
            <v>1.8715473263064504</v>
          </cell>
          <cell r="AO36">
            <v>1.8715473263064504</v>
          </cell>
          <cell r="AP36">
            <v>1.8715473263064504</v>
          </cell>
          <cell r="AQ36">
            <v>1.8715473263064504</v>
          </cell>
          <cell r="AR36">
            <v>1.8715473263064504</v>
          </cell>
          <cell r="AS36">
            <v>1.8715473263064504</v>
          </cell>
        </row>
        <row r="37">
          <cell r="A37">
            <v>1991</v>
          </cell>
          <cell r="B37">
            <v>1.695</v>
          </cell>
          <cell r="C37">
            <v>1.741</v>
          </cell>
          <cell r="D37">
            <v>1.762</v>
          </cell>
          <cell r="E37">
            <v>1.760130108</v>
          </cell>
          <cell r="F37">
            <v>1.7671706284320001</v>
          </cell>
          <cell r="G37">
            <v>1.7724721403172958</v>
          </cell>
          <cell r="H37">
            <v>1.7689271960366613</v>
          </cell>
          <cell r="I37">
            <v>1.7689271960366613</v>
          </cell>
          <cell r="J37">
            <v>1.7689271960366613</v>
          </cell>
          <cell r="K37">
            <v>1.7689271960366613</v>
          </cell>
          <cell r="L37">
            <v>1.7689271960366613</v>
          </cell>
          <cell r="M37">
            <v>1.7689271960366613</v>
          </cell>
          <cell r="N37">
            <v>1.7689271960366613</v>
          </cell>
          <cell r="O37">
            <v>1.7689271960366613</v>
          </cell>
          <cell r="P37">
            <v>1.7689271960366613</v>
          </cell>
          <cell r="Q37">
            <v>1.7689271960366613</v>
          </cell>
          <cell r="R37">
            <v>1.7689271960366613</v>
          </cell>
          <cell r="S37">
            <v>1.7689271960366613</v>
          </cell>
          <cell r="T37">
            <v>1.7689271960366613</v>
          </cell>
          <cell r="U37">
            <v>1.7689271960366613</v>
          </cell>
          <cell r="V37">
            <v>1.7689271960366613</v>
          </cell>
          <cell r="W37">
            <v>1.7689271960366613</v>
          </cell>
          <cell r="X37">
            <v>1.7689271960366613</v>
          </cell>
          <cell r="Y37">
            <v>1.7689271960366613</v>
          </cell>
          <cell r="Z37">
            <v>1.7689271960366613</v>
          </cell>
          <cell r="AA37">
            <v>1.7689271960366613</v>
          </cell>
          <cell r="AB37">
            <v>1.7689271960366613</v>
          </cell>
          <cell r="AC37">
            <v>1.7689271960366613</v>
          </cell>
          <cell r="AD37">
            <v>1.7689271960366613</v>
          </cell>
          <cell r="AE37">
            <v>1.7689271960366613</v>
          </cell>
          <cell r="AF37">
            <v>1.7689271960366613</v>
          </cell>
          <cell r="AG37">
            <v>1.7689271960366613</v>
          </cell>
          <cell r="AH37">
            <v>1.7689271960366613</v>
          </cell>
          <cell r="AI37">
            <v>1.7689271960366613</v>
          </cell>
          <cell r="AJ37">
            <v>1.7689271960366613</v>
          </cell>
          <cell r="AK37">
            <v>1.7689271960366613</v>
          </cell>
          <cell r="AL37">
            <v>1.7689271960366613</v>
          </cell>
          <cell r="AM37">
            <v>1.7689271960366613</v>
          </cell>
          <cell r="AN37">
            <v>1.7689271960366613</v>
          </cell>
          <cell r="AO37">
            <v>1.7689271960366613</v>
          </cell>
          <cell r="AP37">
            <v>1.7689271960366613</v>
          </cell>
          <cell r="AQ37">
            <v>1.7689271960366613</v>
          </cell>
          <cell r="AR37">
            <v>1.7689271960366613</v>
          </cell>
          <cell r="AS37">
            <v>1.7689271960366613</v>
          </cell>
        </row>
        <row r="38">
          <cell r="A38">
            <v>1992</v>
          </cell>
          <cell r="B38">
            <v>1.63</v>
          </cell>
          <cell r="C38">
            <v>1.674</v>
          </cell>
          <cell r="D38">
            <v>1.694</v>
          </cell>
          <cell r="E38">
            <v>1.692393912</v>
          </cell>
          <cell r="F38">
            <v>1.699163487648</v>
          </cell>
          <cell r="G38">
            <v>1.7042609781109437</v>
          </cell>
          <cell r="H38">
            <v>1.7008524561547218</v>
          </cell>
          <cell r="I38">
            <v>1.7008524561547218</v>
          </cell>
          <cell r="J38">
            <v>1.7008524561547218</v>
          </cell>
          <cell r="K38">
            <v>1.7008524561547218</v>
          </cell>
          <cell r="L38">
            <v>1.7008524561547218</v>
          </cell>
          <cell r="M38">
            <v>1.7008524561547218</v>
          </cell>
          <cell r="N38">
            <v>1.7008524561547218</v>
          </cell>
          <cell r="O38">
            <v>1.7008524561547218</v>
          </cell>
          <cell r="P38">
            <v>1.7008524561547218</v>
          </cell>
          <cell r="Q38">
            <v>1.7008524561547218</v>
          </cell>
          <cell r="R38">
            <v>1.7008524561547218</v>
          </cell>
          <cell r="S38">
            <v>1.7008524561547218</v>
          </cell>
          <cell r="T38">
            <v>1.7008524561547218</v>
          </cell>
          <cell r="U38">
            <v>1.7008524561547218</v>
          </cell>
          <cell r="V38">
            <v>1.7008524561547218</v>
          </cell>
          <cell r="W38">
            <v>1.7008524561547218</v>
          </cell>
          <cell r="X38">
            <v>1.7008524561547218</v>
          </cell>
          <cell r="Y38">
            <v>1.7008524561547218</v>
          </cell>
          <cell r="Z38">
            <v>1.7008524561547218</v>
          </cell>
          <cell r="AA38">
            <v>1.7008524561547218</v>
          </cell>
          <cell r="AB38">
            <v>1.7008524561547218</v>
          </cell>
          <cell r="AC38">
            <v>1.7008524561547218</v>
          </cell>
          <cell r="AD38">
            <v>1.7008524561547218</v>
          </cell>
          <cell r="AE38">
            <v>1.7008524561547218</v>
          </cell>
          <cell r="AF38">
            <v>1.7008524561547218</v>
          </cell>
          <cell r="AG38">
            <v>1.7008524561547218</v>
          </cell>
          <cell r="AH38">
            <v>1.7008524561547218</v>
          </cell>
          <cell r="AI38">
            <v>1.7008524561547218</v>
          </cell>
          <cell r="AJ38">
            <v>1.7008524561547218</v>
          </cell>
          <cell r="AK38">
            <v>1.7008524561547218</v>
          </cell>
          <cell r="AL38">
            <v>1.7008524561547218</v>
          </cell>
          <cell r="AM38">
            <v>1.7008524561547218</v>
          </cell>
          <cell r="AN38">
            <v>1.7008524561547218</v>
          </cell>
          <cell r="AO38">
            <v>1.7008524561547218</v>
          </cell>
          <cell r="AP38">
            <v>1.7008524561547218</v>
          </cell>
          <cell r="AQ38">
            <v>1.7008524561547218</v>
          </cell>
          <cell r="AR38">
            <v>1.7008524561547218</v>
          </cell>
          <cell r="AS38">
            <v>1.7008524561547218</v>
          </cell>
        </row>
        <row r="39">
          <cell r="A39">
            <v>1993</v>
          </cell>
          <cell r="B39">
            <v>1.57</v>
          </cell>
          <cell r="C39">
            <v>1.612</v>
          </cell>
          <cell r="D39">
            <v>1.631</v>
          </cell>
          <cell r="E39">
            <v>1.6297126560000001</v>
          </cell>
          <cell r="F39">
            <v>1.636231506624</v>
          </cell>
          <cell r="G39">
            <v>1.6411402011438718</v>
          </cell>
          <cell r="H39">
            <v>1.637857920741584</v>
          </cell>
          <cell r="I39">
            <v>1.637857920741584</v>
          </cell>
          <cell r="J39">
            <v>1.637857920741584</v>
          </cell>
          <cell r="K39">
            <v>1.637857920741584</v>
          </cell>
          <cell r="L39">
            <v>1.637857920741584</v>
          </cell>
          <cell r="M39">
            <v>1.637857920741584</v>
          </cell>
          <cell r="N39">
            <v>1.637857920741584</v>
          </cell>
          <cell r="O39">
            <v>1.637857920741584</v>
          </cell>
          <cell r="P39">
            <v>1.637857920741584</v>
          </cell>
          <cell r="Q39">
            <v>1.637857920741584</v>
          </cell>
          <cell r="R39">
            <v>1.637857920741584</v>
          </cell>
          <cell r="S39">
            <v>1.637857920741584</v>
          </cell>
          <cell r="T39">
            <v>1.637857920741584</v>
          </cell>
          <cell r="U39">
            <v>1.637857920741584</v>
          </cell>
          <cell r="V39">
            <v>1.637857920741584</v>
          </cell>
          <cell r="W39">
            <v>1.637857920741584</v>
          </cell>
          <cell r="X39">
            <v>1.637857920741584</v>
          </cell>
          <cell r="Y39">
            <v>1.637857920741584</v>
          </cell>
          <cell r="Z39">
            <v>1.637857920741584</v>
          </cell>
          <cell r="AA39">
            <v>1.637857920741584</v>
          </cell>
          <cell r="AB39">
            <v>1.637857920741584</v>
          </cell>
          <cell r="AC39">
            <v>1.637857920741584</v>
          </cell>
          <cell r="AD39">
            <v>1.637857920741584</v>
          </cell>
          <cell r="AE39">
            <v>1.637857920741584</v>
          </cell>
          <cell r="AF39">
            <v>1.637857920741584</v>
          </cell>
          <cell r="AG39">
            <v>1.637857920741584</v>
          </cell>
          <cell r="AH39">
            <v>1.637857920741584</v>
          </cell>
          <cell r="AI39">
            <v>1.637857920741584</v>
          </cell>
          <cell r="AJ39">
            <v>1.637857920741584</v>
          </cell>
          <cell r="AK39">
            <v>1.637857920741584</v>
          </cell>
          <cell r="AL39">
            <v>1.637857920741584</v>
          </cell>
          <cell r="AM39">
            <v>1.637857920741584</v>
          </cell>
          <cell r="AN39">
            <v>1.637857920741584</v>
          </cell>
          <cell r="AO39">
            <v>1.637857920741584</v>
          </cell>
          <cell r="AP39">
            <v>1.637857920741584</v>
          </cell>
          <cell r="AQ39">
            <v>1.637857920741584</v>
          </cell>
          <cell r="AR39">
            <v>1.637857920741584</v>
          </cell>
          <cell r="AS39">
            <v>1.637857920741584</v>
          </cell>
        </row>
        <row r="40">
          <cell r="A40">
            <v>1994</v>
          </cell>
          <cell r="B40">
            <v>1.518</v>
          </cell>
          <cell r="C40">
            <v>1.559</v>
          </cell>
          <cell r="D40">
            <v>1.578</v>
          </cell>
          <cell r="E40">
            <v>1.576130292</v>
          </cell>
          <cell r="F40">
            <v>1.582434813168</v>
          </cell>
          <cell r="G40">
            <v>1.5871821176075038</v>
          </cell>
          <cell r="H40">
            <v>1.5840077533722887</v>
          </cell>
          <cell r="I40">
            <v>1.5840077533722887</v>
          </cell>
          <cell r="J40">
            <v>1.5840077533722887</v>
          </cell>
          <cell r="K40">
            <v>1.5840077533722887</v>
          </cell>
          <cell r="L40">
            <v>1.5840077533722887</v>
          </cell>
          <cell r="M40">
            <v>1.5840077533722887</v>
          </cell>
          <cell r="N40">
            <v>1.5840077533722887</v>
          </cell>
          <cell r="O40">
            <v>1.5840077533722887</v>
          </cell>
          <cell r="P40">
            <v>1.5840077533722887</v>
          </cell>
          <cell r="Q40">
            <v>1.5840077533722887</v>
          </cell>
          <cell r="R40">
            <v>1.5840077533722887</v>
          </cell>
          <cell r="S40">
            <v>1.5840077533722887</v>
          </cell>
          <cell r="T40">
            <v>1.5840077533722887</v>
          </cell>
          <cell r="U40">
            <v>1.5840077533722887</v>
          </cell>
          <cell r="V40">
            <v>1.5840077533722887</v>
          </cell>
          <cell r="W40">
            <v>1.5840077533722887</v>
          </cell>
          <cell r="X40">
            <v>1.5840077533722887</v>
          </cell>
          <cell r="Y40">
            <v>1.5840077533722887</v>
          </cell>
          <cell r="Z40">
            <v>1.5840077533722887</v>
          </cell>
          <cell r="AA40">
            <v>1.5840077533722887</v>
          </cell>
          <cell r="AB40">
            <v>1.5840077533722887</v>
          </cell>
          <cell r="AC40">
            <v>1.5840077533722887</v>
          </cell>
          <cell r="AD40">
            <v>1.5840077533722887</v>
          </cell>
          <cell r="AE40">
            <v>1.5840077533722887</v>
          </cell>
          <cell r="AF40">
            <v>1.5840077533722887</v>
          </cell>
          <cell r="AG40">
            <v>1.5840077533722887</v>
          </cell>
          <cell r="AH40">
            <v>1.5840077533722887</v>
          </cell>
          <cell r="AI40">
            <v>1.5840077533722887</v>
          </cell>
          <cell r="AJ40">
            <v>1.5840077533722887</v>
          </cell>
          <cell r="AK40">
            <v>1.5840077533722887</v>
          </cell>
          <cell r="AL40">
            <v>1.5840077533722887</v>
          </cell>
          <cell r="AM40">
            <v>1.5840077533722887</v>
          </cell>
          <cell r="AN40">
            <v>1.5840077533722887</v>
          </cell>
          <cell r="AO40">
            <v>1.5840077533722887</v>
          </cell>
          <cell r="AP40">
            <v>1.5840077533722887</v>
          </cell>
          <cell r="AQ40">
            <v>1.5840077533722887</v>
          </cell>
          <cell r="AR40">
            <v>1.5840077533722887</v>
          </cell>
          <cell r="AS40">
            <v>1.5840077533722887</v>
          </cell>
        </row>
        <row r="41">
          <cell r="A41">
            <v>1995</v>
          </cell>
          <cell r="B41">
            <v>1.459</v>
          </cell>
          <cell r="C41">
            <v>1.499</v>
          </cell>
          <cell r="D41">
            <v>1.517</v>
          </cell>
          <cell r="E41">
            <v>1.5154710120000001</v>
          </cell>
          <cell r="F41">
            <v>1.5215328960480001</v>
          </cell>
          <cell r="G41">
            <v>1.5260974947361439</v>
          </cell>
          <cell r="H41">
            <v>1.5230452997466715</v>
          </cell>
          <cell r="I41">
            <v>1.5230452997466715</v>
          </cell>
          <cell r="J41">
            <v>1.5230452997466715</v>
          </cell>
          <cell r="K41">
            <v>1.5230452997466715</v>
          </cell>
          <cell r="L41">
            <v>1.5230452997466715</v>
          </cell>
          <cell r="M41">
            <v>1.5230452997466715</v>
          </cell>
          <cell r="N41">
            <v>1.5230452997466715</v>
          </cell>
          <cell r="O41">
            <v>1.5230452997466715</v>
          </cell>
          <cell r="P41">
            <v>1.5230452997466715</v>
          </cell>
          <cell r="Q41">
            <v>1.5230452997466715</v>
          </cell>
          <cell r="R41">
            <v>1.5230452997466715</v>
          </cell>
          <cell r="S41">
            <v>1.5230452997466715</v>
          </cell>
          <cell r="T41">
            <v>1.5230452997466715</v>
          </cell>
          <cell r="U41">
            <v>1.5230452997466715</v>
          </cell>
          <cell r="V41">
            <v>1.5230452997466715</v>
          </cell>
          <cell r="W41">
            <v>1.5230452997466715</v>
          </cell>
          <cell r="X41">
            <v>1.5230452997466715</v>
          </cell>
          <cell r="Y41">
            <v>1.5230452997466715</v>
          </cell>
          <cell r="Z41">
            <v>1.5230452997466715</v>
          </cell>
          <cell r="AA41">
            <v>1.5230452997466715</v>
          </cell>
          <cell r="AB41">
            <v>1.5230452997466715</v>
          </cell>
          <cell r="AC41">
            <v>1.5230452997466715</v>
          </cell>
          <cell r="AD41">
            <v>1.5230452997466715</v>
          </cell>
          <cell r="AE41">
            <v>1.5230452997466715</v>
          </cell>
          <cell r="AF41">
            <v>1.5230452997466715</v>
          </cell>
          <cell r="AG41">
            <v>1.5230452997466715</v>
          </cell>
          <cell r="AH41">
            <v>1.5230452997466715</v>
          </cell>
          <cell r="AI41">
            <v>1.5230452997466715</v>
          </cell>
          <cell r="AJ41">
            <v>1.5230452997466715</v>
          </cell>
          <cell r="AK41">
            <v>1.5230452997466715</v>
          </cell>
          <cell r="AL41">
            <v>1.5230452997466715</v>
          </cell>
          <cell r="AM41">
            <v>1.5230452997466715</v>
          </cell>
          <cell r="AN41">
            <v>1.5230452997466715</v>
          </cell>
          <cell r="AO41">
            <v>1.5230452997466715</v>
          </cell>
          <cell r="AP41">
            <v>1.5230452997466715</v>
          </cell>
          <cell r="AQ41">
            <v>1.5230452997466715</v>
          </cell>
          <cell r="AR41">
            <v>1.5230452997466715</v>
          </cell>
          <cell r="AS41">
            <v>1.5230452997466715</v>
          </cell>
        </row>
        <row r="42">
          <cell r="A42">
            <v>1996</v>
          </cell>
          <cell r="B42">
            <v>1.418</v>
          </cell>
          <cell r="C42">
            <v>1.457</v>
          </cell>
          <cell r="D42">
            <v>1.474</v>
          </cell>
          <cell r="E42">
            <v>1.473009516</v>
          </cell>
          <cell r="F42">
            <v>1.478901554064</v>
          </cell>
          <cell r="G42">
            <v>1.4833382587261918</v>
          </cell>
          <cell r="H42">
            <v>1.4803715822087395</v>
          </cell>
          <cell r="I42">
            <v>1.4803715822087395</v>
          </cell>
          <cell r="J42">
            <v>1.4803715822087395</v>
          </cell>
          <cell r="K42">
            <v>1.4803715822087395</v>
          </cell>
          <cell r="L42">
            <v>1.4803715822087395</v>
          </cell>
          <cell r="M42">
            <v>1.4803715822087395</v>
          </cell>
          <cell r="N42">
            <v>1.4803715822087395</v>
          </cell>
          <cell r="O42">
            <v>1.4803715822087395</v>
          </cell>
          <cell r="P42">
            <v>1.4803715822087395</v>
          </cell>
          <cell r="Q42">
            <v>1.4803715822087395</v>
          </cell>
          <cell r="R42">
            <v>1.4803715822087395</v>
          </cell>
          <cell r="S42">
            <v>1.4803715822087395</v>
          </cell>
          <cell r="T42">
            <v>1.4803715822087395</v>
          </cell>
          <cell r="U42">
            <v>1.4803715822087395</v>
          </cell>
          <cell r="V42">
            <v>1.4803715822087395</v>
          </cell>
          <cell r="W42">
            <v>1.4803715822087395</v>
          </cell>
          <cell r="X42">
            <v>1.4803715822087395</v>
          </cell>
          <cell r="Y42">
            <v>1.4803715822087395</v>
          </cell>
          <cell r="Z42">
            <v>1.4803715822087395</v>
          </cell>
          <cell r="AA42">
            <v>1.4803715822087395</v>
          </cell>
          <cell r="AB42">
            <v>1.4803715822087395</v>
          </cell>
          <cell r="AC42">
            <v>1.4803715822087395</v>
          </cell>
          <cell r="AD42">
            <v>1.4803715822087395</v>
          </cell>
          <cell r="AE42">
            <v>1.4803715822087395</v>
          </cell>
          <cell r="AF42">
            <v>1.4803715822087395</v>
          </cell>
          <cell r="AG42">
            <v>1.4803715822087395</v>
          </cell>
          <cell r="AH42">
            <v>1.4803715822087395</v>
          </cell>
          <cell r="AI42">
            <v>1.4803715822087395</v>
          </cell>
          <cell r="AJ42">
            <v>1.4803715822087395</v>
          </cell>
          <cell r="AK42">
            <v>1.4803715822087395</v>
          </cell>
          <cell r="AL42">
            <v>1.4803715822087395</v>
          </cell>
          <cell r="AM42">
            <v>1.4803715822087395</v>
          </cell>
          <cell r="AN42">
            <v>1.4803715822087395</v>
          </cell>
          <cell r="AO42">
            <v>1.4803715822087395</v>
          </cell>
          <cell r="AP42">
            <v>1.4803715822087395</v>
          </cell>
          <cell r="AQ42">
            <v>1.4803715822087395</v>
          </cell>
          <cell r="AR42">
            <v>1.4803715822087395</v>
          </cell>
          <cell r="AS42">
            <v>1.4803715822087395</v>
          </cell>
        </row>
        <row r="43">
          <cell r="A43">
            <v>1997</v>
          </cell>
          <cell r="B43">
            <v>1.381</v>
          </cell>
          <cell r="C43">
            <v>1.418</v>
          </cell>
          <cell r="D43">
            <v>1.435</v>
          </cell>
          <cell r="E43">
            <v>1.4335809839999998</v>
          </cell>
          <cell r="F43">
            <v>1.4393153079359997</v>
          </cell>
          <cell r="G43">
            <v>1.4436332538598076</v>
          </cell>
          <cell r="H43">
            <v>1.440745987352088</v>
          </cell>
          <cell r="I43">
            <v>1.440745987352088</v>
          </cell>
          <cell r="J43">
            <v>1.440745987352088</v>
          </cell>
          <cell r="K43">
            <v>1.440745987352088</v>
          </cell>
          <cell r="L43">
            <v>1.440745987352088</v>
          </cell>
          <cell r="M43">
            <v>1.440745987352088</v>
          </cell>
          <cell r="N43">
            <v>1.440745987352088</v>
          </cell>
          <cell r="O43">
            <v>1.440745987352088</v>
          </cell>
          <cell r="P43">
            <v>1.440745987352088</v>
          </cell>
          <cell r="Q43">
            <v>1.440745987352088</v>
          </cell>
          <cell r="R43">
            <v>1.440745987352088</v>
          </cell>
          <cell r="S43">
            <v>1.440745987352088</v>
          </cell>
          <cell r="T43">
            <v>1.440745987352088</v>
          </cell>
          <cell r="U43">
            <v>1.440745987352088</v>
          </cell>
          <cell r="V43">
            <v>1.440745987352088</v>
          </cell>
          <cell r="W43">
            <v>1.440745987352088</v>
          </cell>
          <cell r="X43">
            <v>1.440745987352088</v>
          </cell>
          <cell r="Y43">
            <v>1.440745987352088</v>
          </cell>
          <cell r="Z43">
            <v>1.440745987352088</v>
          </cell>
          <cell r="AA43">
            <v>1.440745987352088</v>
          </cell>
          <cell r="AB43">
            <v>1.440745987352088</v>
          </cell>
          <cell r="AC43">
            <v>1.440745987352088</v>
          </cell>
          <cell r="AD43">
            <v>1.440745987352088</v>
          </cell>
          <cell r="AE43">
            <v>1.440745987352088</v>
          </cell>
          <cell r="AF43">
            <v>1.440745987352088</v>
          </cell>
          <cell r="AG43">
            <v>1.440745987352088</v>
          </cell>
          <cell r="AH43">
            <v>1.440745987352088</v>
          </cell>
          <cell r="AI43">
            <v>1.440745987352088</v>
          </cell>
          <cell r="AJ43">
            <v>1.440745987352088</v>
          </cell>
          <cell r="AK43">
            <v>1.440745987352088</v>
          </cell>
          <cell r="AL43">
            <v>1.440745987352088</v>
          </cell>
          <cell r="AM43">
            <v>1.440745987352088</v>
          </cell>
          <cell r="AN43">
            <v>1.440745987352088</v>
          </cell>
          <cell r="AO43">
            <v>1.440745987352088</v>
          </cell>
          <cell r="AP43">
            <v>1.440745987352088</v>
          </cell>
          <cell r="AQ43">
            <v>1.440745987352088</v>
          </cell>
          <cell r="AR43">
            <v>1.440745987352088</v>
          </cell>
          <cell r="AS43">
            <v>1.440745987352088</v>
          </cell>
        </row>
        <row r="44">
          <cell r="A44">
            <v>1998</v>
          </cell>
          <cell r="B44">
            <v>1.356</v>
          </cell>
          <cell r="C44">
            <v>1.392</v>
          </cell>
          <cell r="D44">
            <v>1.409</v>
          </cell>
          <cell r="E44">
            <v>1.407295296</v>
          </cell>
          <cell r="F44">
            <v>1.412924477184</v>
          </cell>
          <cell r="G44">
            <v>1.4171632506155518</v>
          </cell>
          <cell r="H44">
            <v>1.4143289241143207</v>
          </cell>
          <cell r="I44">
            <v>1.4143289241143207</v>
          </cell>
          <cell r="J44">
            <v>1.4143289241143207</v>
          </cell>
          <cell r="K44">
            <v>1.4143289241143207</v>
          </cell>
          <cell r="L44">
            <v>1.4143289241143207</v>
          </cell>
          <cell r="M44">
            <v>1.4143289241143207</v>
          </cell>
          <cell r="N44">
            <v>1.4143289241143207</v>
          </cell>
          <cell r="O44">
            <v>1.4143289241143207</v>
          </cell>
          <cell r="P44">
            <v>1.4143289241143207</v>
          </cell>
          <cell r="Q44">
            <v>1.4143289241143207</v>
          </cell>
          <cell r="R44">
            <v>1.4143289241143207</v>
          </cell>
          <cell r="S44">
            <v>1.4143289241143207</v>
          </cell>
          <cell r="T44">
            <v>1.4143289241143207</v>
          </cell>
          <cell r="U44">
            <v>1.4143289241143207</v>
          </cell>
          <cell r="V44">
            <v>1.4143289241143207</v>
          </cell>
          <cell r="W44">
            <v>1.4143289241143207</v>
          </cell>
          <cell r="X44">
            <v>1.4143289241143207</v>
          </cell>
          <cell r="Y44">
            <v>1.4143289241143207</v>
          </cell>
          <cell r="Z44">
            <v>1.4143289241143207</v>
          </cell>
          <cell r="AA44">
            <v>1.4143289241143207</v>
          </cell>
          <cell r="AB44">
            <v>1.4143289241143207</v>
          </cell>
          <cell r="AC44">
            <v>1.4143289241143207</v>
          </cell>
          <cell r="AD44">
            <v>1.4143289241143207</v>
          </cell>
          <cell r="AE44">
            <v>1.4143289241143207</v>
          </cell>
          <cell r="AF44">
            <v>1.4143289241143207</v>
          </cell>
          <cell r="AG44">
            <v>1.4143289241143207</v>
          </cell>
          <cell r="AH44">
            <v>1.4143289241143207</v>
          </cell>
          <cell r="AI44">
            <v>1.4143289241143207</v>
          </cell>
          <cell r="AJ44">
            <v>1.4143289241143207</v>
          </cell>
          <cell r="AK44">
            <v>1.4143289241143207</v>
          </cell>
          <cell r="AL44">
            <v>1.4143289241143207</v>
          </cell>
          <cell r="AM44">
            <v>1.4143289241143207</v>
          </cell>
          <cell r="AN44">
            <v>1.4143289241143207</v>
          </cell>
          <cell r="AO44">
            <v>1.4143289241143207</v>
          </cell>
          <cell r="AP44">
            <v>1.4143289241143207</v>
          </cell>
          <cell r="AQ44">
            <v>1.4143289241143207</v>
          </cell>
          <cell r="AR44">
            <v>1.4143289241143207</v>
          </cell>
          <cell r="AS44">
            <v>1.4143289241143207</v>
          </cell>
        </row>
        <row r="45">
          <cell r="A45">
            <v>1999</v>
          </cell>
          <cell r="B45">
            <v>1.34</v>
          </cell>
          <cell r="C45">
            <v>1.376</v>
          </cell>
          <cell r="D45">
            <v>1.393</v>
          </cell>
          <cell r="E45">
            <v>1.391119488</v>
          </cell>
          <cell r="F45">
            <v>1.396683965952</v>
          </cell>
          <cell r="G45">
            <v>1.400874017849856</v>
          </cell>
          <cell r="H45">
            <v>1.3980722698141563</v>
          </cell>
          <cell r="I45">
            <v>1.3980722698141563</v>
          </cell>
          <cell r="J45">
            <v>1.3980722698141563</v>
          </cell>
          <cell r="K45">
            <v>1.3980722698141563</v>
          </cell>
          <cell r="L45">
            <v>1.3980722698141563</v>
          </cell>
          <cell r="M45">
            <v>1.3980722698141563</v>
          </cell>
          <cell r="N45">
            <v>1.3980722698141563</v>
          </cell>
          <cell r="O45">
            <v>1.3980722698141563</v>
          </cell>
          <cell r="P45">
            <v>1.3980722698141563</v>
          </cell>
          <cell r="Q45">
            <v>1.3980722698141563</v>
          </cell>
          <cell r="R45">
            <v>1.3980722698141563</v>
          </cell>
          <cell r="S45">
            <v>1.3980722698141563</v>
          </cell>
          <cell r="T45">
            <v>1.3980722698141563</v>
          </cell>
          <cell r="U45">
            <v>1.3980722698141563</v>
          </cell>
          <cell r="V45">
            <v>1.3980722698141563</v>
          </cell>
          <cell r="W45">
            <v>1.3980722698141563</v>
          </cell>
          <cell r="X45">
            <v>1.3980722698141563</v>
          </cell>
          <cell r="Y45">
            <v>1.3980722698141563</v>
          </cell>
          <cell r="Z45">
            <v>1.3980722698141563</v>
          </cell>
          <cell r="AA45">
            <v>1.3980722698141563</v>
          </cell>
          <cell r="AB45">
            <v>1.3980722698141563</v>
          </cell>
          <cell r="AC45">
            <v>1.3980722698141563</v>
          </cell>
          <cell r="AD45">
            <v>1.3980722698141563</v>
          </cell>
          <cell r="AE45">
            <v>1.3980722698141563</v>
          </cell>
          <cell r="AF45">
            <v>1.3980722698141563</v>
          </cell>
          <cell r="AG45">
            <v>1.3980722698141563</v>
          </cell>
          <cell r="AH45">
            <v>1.3980722698141563</v>
          </cell>
          <cell r="AI45">
            <v>1.3980722698141563</v>
          </cell>
          <cell r="AJ45">
            <v>1.3980722698141563</v>
          </cell>
          <cell r="AK45">
            <v>1.3980722698141563</v>
          </cell>
          <cell r="AL45">
            <v>1.3980722698141563</v>
          </cell>
          <cell r="AM45">
            <v>1.3980722698141563</v>
          </cell>
          <cell r="AN45">
            <v>1.3980722698141563</v>
          </cell>
          <cell r="AO45">
            <v>1.3980722698141563</v>
          </cell>
          <cell r="AP45">
            <v>1.3980722698141563</v>
          </cell>
          <cell r="AQ45">
            <v>1.3980722698141563</v>
          </cell>
          <cell r="AR45">
            <v>1.3980722698141563</v>
          </cell>
          <cell r="AS45">
            <v>1.3980722698141563</v>
          </cell>
        </row>
        <row r="46">
          <cell r="A46">
            <v>2000</v>
          </cell>
          <cell r="B46">
            <v>1.302</v>
          </cell>
          <cell r="C46">
            <v>1.337</v>
          </cell>
          <cell r="D46">
            <v>1.353</v>
          </cell>
          <cell r="E46">
            <v>1.3516909559999999</v>
          </cell>
          <cell r="F46">
            <v>1.357097719824</v>
          </cell>
          <cell r="G46">
            <v>1.3611690129834717</v>
          </cell>
          <cell r="H46">
            <v>1.3584466749575048</v>
          </cell>
          <cell r="I46">
            <v>1.3584466749575048</v>
          </cell>
          <cell r="J46">
            <v>1.3584466749575048</v>
          </cell>
          <cell r="K46">
            <v>1.3584466749575048</v>
          </cell>
          <cell r="L46">
            <v>1.3584466749575048</v>
          </cell>
          <cell r="M46">
            <v>1.3584466749575048</v>
          </cell>
          <cell r="N46">
            <v>1.3584466749575048</v>
          </cell>
          <cell r="O46">
            <v>1.3584466749575048</v>
          </cell>
          <cell r="P46">
            <v>1.3584466749575048</v>
          </cell>
          <cell r="Q46">
            <v>1.3584466749575048</v>
          </cell>
          <cell r="R46">
            <v>1.3584466749575048</v>
          </cell>
          <cell r="S46">
            <v>1.3584466749575048</v>
          </cell>
          <cell r="T46">
            <v>1.3584466749575048</v>
          </cell>
          <cell r="U46">
            <v>1.3584466749575048</v>
          </cell>
          <cell r="V46">
            <v>1.3584466749575048</v>
          </cell>
          <cell r="W46">
            <v>1.3584466749575048</v>
          </cell>
          <cell r="X46">
            <v>1.3584466749575048</v>
          </cell>
          <cell r="Y46">
            <v>1.3584466749575048</v>
          </cell>
          <cell r="Z46">
            <v>1.3584466749575048</v>
          </cell>
          <cell r="AA46">
            <v>1.3584466749575048</v>
          </cell>
          <cell r="AB46">
            <v>1.3584466749575048</v>
          </cell>
          <cell r="AC46">
            <v>1.3584466749575048</v>
          </cell>
          <cell r="AD46">
            <v>1.3584466749575048</v>
          </cell>
          <cell r="AE46">
            <v>1.3584466749575048</v>
          </cell>
          <cell r="AF46">
            <v>1.3584466749575048</v>
          </cell>
          <cell r="AG46">
            <v>1.3584466749575048</v>
          </cell>
          <cell r="AH46">
            <v>1.3584466749575048</v>
          </cell>
          <cell r="AI46">
            <v>1.3584466749575048</v>
          </cell>
          <cell r="AJ46">
            <v>1.3584466749575048</v>
          </cell>
          <cell r="AK46">
            <v>1.3584466749575048</v>
          </cell>
          <cell r="AL46">
            <v>1.3584466749575048</v>
          </cell>
          <cell r="AM46">
            <v>1.3584466749575048</v>
          </cell>
          <cell r="AN46">
            <v>1.3584466749575048</v>
          </cell>
          <cell r="AO46">
            <v>1.3584466749575048</v>
          </cell>
          <cell r="AP46">
            <v>1.3584466749575048</v>
          </cell>
          <cell r="AQ46">
            <v>1.3584466749575048</v>
          </cell>
          <cell r="AR46">
            <v>1.3584466749575048</v>
          </cell>
          <cell r="AS46">
            <v>1.3584466749575048</v>
          </cell>
        </row>
        <row r="47">
          <cell r="A47">
            <v>2001</v>
          </cell>
          <cell r="B47">
            <v>1.275</v>
          </cell>
          <cell r="C47">
            <v>1.31</v>
          </cell>
          <cell r="D47">
            <v>1.326</v>
          </cell>
          <cell r="E47">
            <v>1.32439428</v>
          </cell>
          <cell r="F47">
            <v>1.3296918571199998</v>
          </cell>
          <cell r="G47">
            <v>1.3336809326913597</v>
          </cell>
          <cell r="H47">
            <v>1.331013570825977</v>
          </cell>
          <cell r="I47">
            <v>1.331013570825977</v>
          </cell>
          <cell r="J47">
            <v>1.331013570825977</v>
          </cell>
          <cell r="K47">
            <v>1.331013570825977</v>
          </cell>
          <cell r="L47">
            <v>1.331013570825977</v>
          </cell>
          <cell r="M47">
            <v>1.331013570825977</v>
          </cell>
          <cell r="N47">
            <v>1.331013570825977</v>
          </cell>
          <cell r="O47">
            <v>1.331013570825977</v>
          </cell>
          <cell r="P47">
            <v>1.331013570825977</v>
          </cell>
          <cell r="Q47">
            <v>1.331013570825977</v>
          </cell>
          <cell r="R47">
            <v>1.331013570825977</v>
          </cell>
          <cell r="S47">
            <v>1.331013570825977</v>
          </cell>
          <cell r="T47">
            <v>1.331013570825977</v>
          </cell>
          <cell r="U47">
            <v>1.331013570825977</v>
          </cell>
          <cell r="V47">
            <v>1.331013570825977</v>
          </cell>
          <cell r="W47">
            <v>1.331013570825977</v>
          </cell>
          <cell r="X47">
            <v>1.331013570825977</v>
          </cell>
          <cell r="Y47">
            <v>1.331013570825977</v>
          </cell>
          <cell r="Z47">
            <v>1.331013570825977</v>
          </cell>
          <cell r="AA47">
            <v>1.331013570825977</v>
          </cell>
          <cell r="AB47">
            <v>1.331013570825977</v>
          </cell>
          <cell r="AC47">
            <v>1.331013570825977</v>
          </cell>
          <cell r="AD47">
            <v>1.331013570825977</v>
          </cell>
          <cell r="AE47">
            <v>1.331013570825977</v>
          </cell>
          <cell r="AF47">
            <v>1.331013570825977</v>
          </cell>
          <cell r="AG47">
            <v>1.331013570825977</v>
          </cell>
          <cell r="AH47">
            <v>1.331013570825977</v>
          </cell>
          <cell r="AI47">
            <v>1.331013570825977</v>
          </cell>
          <cell r="AJ47">
            <v>1.331013570825977</v>
          </cell>
          <cell r="AK47">
            <v>1.331013570825977</v>
          </cell>
          <cell r="AL47">
            <v>1.331013570825977</v>
          </cell>
          <cell r="AM47">
            <v>1.331013570825977</v>
          </cell>
          <cell r="AN47">
            <v>1.331013570825977</v>
          </cell>
          <cell r="AO47">
            <v>1.331013570825977</v>
          </cell>
          <cell r="AP47">
            <v>1.331013570825977</v>
          </cell>
          <cell r="AQ47">
            <v>1.331013570825977</v>
          </cell>
          <cell r="AR47">
            <v>1.331013570825977</v>
          </cell>
          <cell r="AS47">
            <v>1.331013570825977</v>
          </cell>
        </row>
        <row r="48">
          <cell r="A48">
            <v>2002</v>
          </cell>
          <cell r="B48">
            <v>1.239</v>
          </cell>
          <cell r="C48">
            <v>1.273</v>
          </cell>
          <cell r="D48">
            <v>1.288</v>
          </cell>
          <cell r="E48">
            <v>1.286987724</v>
          </cell>
          <cell r="F48">
            <v>1.292135674896</v>
          </cell>
          <cell r="G48">
            <v>1.296012081920688</v>
          </cell>
          <cell r="H48">
            <v>1.2934200577568467</v>
          </cell>
          <cell r="I48">
            <v>1.2934200577568467</v>
          </cell>
          <cell r="J48">
            <v>1.2934200577568467</v>
          </cell>
          <cell r="K48">
            <v>1.2934200577568467</v>
          </cell>
          <cell r="L48">
            <v>1.2934200577568467</v>
          </cell>
          <cell r="M48">
            <v>1.2934200577568467</v>
          </cell>
          <cell r="N48">
            <v>1.2934200577568467</v>
          </cell>
          <cell r="O48">
            <v>1.2934200577568467</v>
          </cell>
          <cell r="P48">
            <v>1.2934200577568467</v>
          </cell>
          <cell r="Q48">
            <v>1.2934200577568467</v>
          </cell>
          <cell r="R48">
            <v>1.2934200577568467</v>
          </cell>
          <cell r="S48">
            <v>1.2934200577568467</v>
          </cell>
          <cell r="T48">
            <v>1.2934200577568467</v>
          </cell>
          <cell r="U48">
            <v>1.2934200577568467</v>
          </cell>
          <cell r="V48">
            <v>1.2934200577568467</v>
          </cell>
          <cell r="W48">
            <v>1.2934200577568467</v>
          </cell>
          <cell r="X48">
            <v>1.2934200577568467</v>
          </cell>
          <cell r="Y48">
            <v>1.2934200577568467</v>
          </cell>
          <cell r="Z48">
            <v>1.2934200577568467</v>
          </cell>
          <cell r="AA48">
            <v>1.2934200577568467</v>
          </cell>
          <cell r="AB48">
            <v>1.2934200577568467</v>
          </cell>
          <cell r="AC48">
            <v>1.2934200577568467</v>
          </cell>
          <cell r="AD48">
            <v>1.2934200577568467</v>
          </cell>
          <cell r="AE48">
            <v>1.2934200577568467</v>
          </cell>
          <cell r="AF48">
            <v>1.2934200577568467</v>
          </cell>
          <cell r="AG48">
            <v>1.2934200577568467</v>
          </cell>
          <cell r="AH48">
            <v>1.2934200577568467</v>
          </cell>
          <cell r="AI48">
            <v>1.2934200577568467</v>
          </cell>
          <cell r="AJ48">
            <v>1.2934200577568467</v>
          </cell>
          <cell r="AK48">
            <v>1.2934200577568467</v>
          </cell>
          <cell r="AL48">
            <v>1.2934200577568467</v>
          </cell>
          <cell r="AM48">
            <v>1.2934200577568467</v>
          </cell>
          <cell r="AN48">
            <v>1.2934200577568467</v>
          </cell>
          <cell r="AO48">
            <v>1.2934200577568467</v>
          </cell>
          <cell r="AP48">
            <v>1.2934200577568467</v>
          </cell>
          <cell r="AQ48">
            <v>1.2934200577568467</v>
          </cell>
          <cell r="AR48">
            <v>1.2934200577568467</v>
          </cell>
          <cell r="AS48">
            <v>1.2934200577568467</v>
          </cell>
        </row>
        <row r="49">
          <cell r="A49">
            <v>2003</v>
          </cell>
          <cell r="B49">
            <v>1.22</v>
          </cell>
          <cell r="C49">
            <v>1.253</v>
          </cell>
          <cell r="D49">
            <v>1.268</v>
          </cell>
          <cell r="E49">
            <v>1.266767964</v>
          </cell>
          <cell r="F49">
            <v>1.271835035856</v>
          </cell>
          <cell r="G49">
            <v>1.275650540963568</v>
          </cell>
          <cell r="H49">
            <v>1.2730992398816408</v>
          </cell>
          <cell r="I49">
            <v>1.2730992398816408</v>
          </cell>
          <cell r="J49">
            <v>1.2730992398816408</v>
          </cell>
          <cell r="K49">
            <v>1.2730992398816408</v>
          </cell>
          <cell r="L49">
            <v>1.2730992398816408</v>
          </cell>
          <cell r="M49">
            <v>1.2730992398816408</v>
          </cell>
          <cell r="N49">
            <v>1.2730992398816408</v>
          </cell>
          <cell r="O49">
            <v>1.2730992398816408</v>
          </cell>
          <cell r="P49">
            <v>1.2730992398816408</v>
          </cell>
          <cell r="Q49">
            <v>1.2730992398816408</v>
          </cell>
          <cell r="R49">
            <v>1.2730992398816408</v>
          </cell>
          <cell r="S49">
            <v>1.2730992398816408</v>
          </cell>
          <cell r="T49">
            <v>1.2730992398816408</v>
          </cell>
          <cell r="U49">
            <v>1.2730992398816408</v>
          </cell>
          <cell r="V49">
            <v>1.2730992398816408</v>
          </cell>
          <cell r="W49">
            <v>1.2730992398816408</v>
          </cell>
          <cell r="X49">
            <v>1.2730992398816408</v>
          </cell>
          <cell r="Y49">
            <v>1.2730992398816408</v>
          </cell>
          <cell r="Z49">
            <v>1.2730992398816408</v>
          </cell>
          <cell r="AA49">
            <v>1.2730992398816408</v>
          </cell>
          <cell r="AB49">
            <v>1.2730992398816408</v>
          </cell>
          <cell r="AC49">
            <v>1.2730992398816408</v>
          </cell>
          <cell r="AD49">
            <v>1.2730992398816408</v>
          </cell>
          <cell r="AE49">
            <v>1.2730992398816408</v>
          </cell>
          <cell r="AF49">
            <v>1.2730992398816408</v>
          </cell>
          <cell r="AG49">
            <v>1.2730992398816408</v>
          </cell>
          <cell r="AH49">
            <v>1.2730992398816408</v>
          </cell>
          <cell r="AI49">
            <v>1.2730992398816408</v>
          </cell>
          <cell r="AJ49">
            <v>1.2730992398816408</v>
          </cell>
          <cell r="AK49">
            <v>1.2730992398816408</v>
          </cell>
          <cell r="AL49">
            <v>1.2730992398816408</v>
          </cell>
          <cell r="AM49">
            <v>1.2730992398816408</v>
          </cell>
          <cell r="AN49">
            <v>1.2730992398816408</v>
          </cell>
          <cell r="AO49">
            <v>1.2730992398816408</v>
          </cell>
          <cell r="AP49">
            <v>1.2730992398816408</v>
          </cell>
          <cell r="AQ49">
            <v>1.2730992398816408</v>
          </cell>
          <cell r="AR49">
            <v>1.2730992398816408</v>
          </cell>
          <cell r="AS49">
            <v>1.2730992398816408</v>
          </cell>
        </row>
        <row r="50">
          <cell r="A50">
            <v>2004</v>
          </cell>
          <cell r="B50">
            <v>1.188</v>
          </cell>
          <cell r="C50">
            <v>1.22</v>
          </cell>
          <cell r="D50">
            <v>1.235</v>
          </cell>
          <cell r="E50">
            <v>1.23340536</v>
          </cell>
          <cell r="F50">
            <v>1.2383389814399999</v>
          </cell>
          <cell r="G50">
            <v>1.2420539983843197</v>
          </cell>
          <cell r="H50">
            <v>1.2395698903875512</v>
          </cell>
          <cell r="I50">
            <v>1.2395698903875512</v>
          </cell>
          <cell r="J50">
            <v>1.2395698903875512</v>
          </cell>
          <cell r="K50">
            <v>1.2395698903875512</v>
          </cell>
          <cell r="L50">
            <v>1.2395698903875512</v>
          </cell>
          <cell r="M50">
            <v>1.2395698903875512</v>
          </cell>
          <cell r="N50">
            <v>1.2395698903875512</v>
          </cell>
          <cell r="O50">
            <v>1.2395698903875512</v>
          </cell>
          <cell r="P50">
            <v>1.2395698903875512</v>
          </cell>
          <cell r="Q50">
            <v>1.2395698903875512</v>
          </cell>
          <cell r="R50">
            <v>1.2395698903875512</v>
          </cell>
          <cell r="S50">
            <v>1.2395698903875512</v>
          </cell>
          <cell r="T50">
            <v>1.2395698903875512</v>
          </cell>
          <cell r="U50">
            <v>1.2395698903875512</v>
          </cell>
          <cell r="V50">
            <v>1.2395698903875512</v>
          </cell>
          <cell r="W50">
            <v>1.2395698903875512</v>
          </cell>
          <cell r="X50">
            <v>1.2395698903875512</v>
          </cell>
          <cell r="Y50">
            <v>1.2395698903875512</v>
          </cell>
          <cell r="Z50">
            <v>1.2395698903875512</v>
          </cell>
          <cell r="AA50">
            <v>1.2395698903875512</v>
          </cell>
          <cell r="AB50">
            <v>1.2395698903875512</v>
          </cell>
          <cell r="AC50">
            <v>1.2395698903875512</v>
          </cell>
          <cell r="AD50">
            <v>1.2395698903875512</v>
          </cell>
          <cell r="AE50">
            <v>1.2395698903875512</v>
          </cell>
          <cell r="AF50">
            <v>1.2395698903875512</v>
          </cell>
          <cell r="AG50">
            <v>1.2395698903875512</v>
          </cell>
          <cell r="AH50">
            <v>1.2395698903875512</v>
          </cell>
          <cell r="AI50">
            <v>1.2395698903875512</v>
          </cell>
          <cell r="AJ50">
            <v>1.2395698903875512</v>
          </cell>
          <cell r="AK50">
            <v>1.2395698903875512</v>
          </cell>
          <cell r="AL50">
            <v>1.2395698903875512</v>
          </cell>
          <cell r="AM50">
            <v>1.2395698903875512</v>
          </cell>
          <cell r="AN50">
            <v>1.2395698903875512</v>
          </cell>
          <cell r="AO50">
            <v>1.2395698903875512</v>
          </cell>
          <cell r="AP50">
            <v>1.2395698903875512</v>
          </cell>
          <cell r="AQ50">
            <v>1.2395698903875512</v>
          </cell>
          <cell r="AR50">
            <v>1.2395698903875512</v>
          </cell>
          <cell r="AS50">
            <v>1.2395698903875512</v>
          </cell>
        </row>
        <row r="51">
          <cell r="A51">
            <v>2005</v>
          </cell>
          <cell r="B51">
            <v>1.154</v>
          </cell>
          <cell r="C51">
            <v>1.185</v>
          </cell>
          <cell r="D51">
            <v>1.199</v>
          </cell>
          <cell r="E51">
            <v>1.1980207800000002</v>
          </cell>
          <cell r="F51">
            <v>1.2028128631200001</v>
          </cell>
          <cell r="G51">
            <v>1.20642130170936</v>
          </cell>
          <cell r="H51">
            <v>1.2040084591059412</v>
          </cell>
          <cell r="I51">
            <v>1.2040084591059412</v>
          </cell>
          <cell r="J51">
            <v>1.2040084591059412</v>
          </cell>
          <cell r="K51">
            <v>1.2040084591059412</v>
          </cell>
          <cell r="L51">
            <v>1.2040084591059412</v>
          </cell>
          <cell r="M51">
            <v>1.2040084591059412</v>
          </cell>
          <cell r="N51">
            <v>1.2040084591059412</v>
          </cell>
          <cell r="O51">
            <v>1.2040084591059412</v>
          </cell>
          <cell r="P51">
            <v>1.2040084591059412</v>
          </cell>
          <cell r="Q51">
            <v>1.2040084591059412</v>
          </cell>
          <cell r="R51">
            <v>1.2040084591059412</v>
          </cell>
          <cell r="S51">
            <v>1.2040084591059412</v>
          </cell>
          <cell r="T51">
            <v>1.2040084591059412</v>
          </cell>
          <cell r="U51">
            <v>1.2040084591059412</v>
          </cell>
          <cell r="V51">
            <v>1.2040084591059412</v>
          </cell>
          <cell r="W51">
            <v>1.2040084591059412</v>
          </cell>
          <cell r="X51">
            <v>1.2040084591059412</v>
          </cell>
          <cell r="Y51">
            <v>1.2040084591059412</v>
          </cell>
          <cell r="Z51">
            <v>1.2040084591059412</v>
          </cell>
          <cell r="AA51">
            <v>1.2040084591059412</v>
          </cell>
          <cell r="AB51">
            <v>1.2040084591059412</v>
          </cell>
          <cell r="AC51">
            <v>1.2040084591059412</v>
          </cell>
          <cell r="AD51">
            <v>1.2040084591059412</v>
          </cell>
          <cell r="AE51">
            <v>1.2040084591059412</v>
          </cell>
          <cell r="AF51">
            <v>1.2040084591059412</v>
          </cell>
          <cell r="AG51">
            <v>1.2040084591059412</v>
          </cell>
          <cell r="AH51">
            <v>1.2040084591059412</v>
          </cell>
          <cell r="AI51">
            <v>1.2040084591059412</v>
          </cell>
          <cell r="AJ51">
            <v>1.2040084591059412</v>
          </cell>
          <cell r="AK51">
            <v>1.2040084591059412</v>
          </cell>
          <cell r="AL51">
            <v>1.2040084591059412</v>
          </cell>
          <cell r="AM51">
            <v>1.2040084591059412</v>
          </cell>
          <cell r="AN51">
            <v>1.2040084591059412</v>
          </cell>
          <cell r="AO51">
            <v>1.2040084591059412</v>
          </cell>
          <cell r="AP51">
            <v>1.2040084591059412</v>
          </cell>
          <cell r="AQ51">
            <v>1.2040084591059412</v>
          </cell>
          <cell r="AR51">
            <v>1.2040084591059412</v>
          </cell>
          <cell r="AS51">
            <v>1.2040084591059412</v>
          </cell>
        </row>
        <row r="52">
          <cell r="A52">
            <v>2006</v>
          </cell>
          <cell r="B52">
            <v>1.123</v>
          </cell>
          <cell r="C52">
            <v>1.153</v>
          </cell>
          <cell r="D52">
            <v>1.167</v>
          </cell>
          <cell r="E52">
            <v>1.165669164</v>
          </cell>
          <cell r="F52">
            <v>1.1703318406560002</v>
          </cell>
          <cell r="G52">
            <v>1.173842836177968</v>
          </cell>
          <cell r="H52">
            <v>1.1714951505056121</v>
          </cell>
          <cell r="I52">
            <v>1.1714951505056121</v>
          </cell>
          <cell r="J52">
            <v>1.1714951505056121</v>
          </cell>
          <cell r="K52">
            <v>1.1714951505056121</v>
          </cell>
          <cell r="L52">
            <v>1.1714951505056121</v>
          </cell>
          <cell r="M52">
            <v>1.1714951505056121</v>
          </cell>
          <cell r="N52">
            <v>1.1714951505056121</v>
          </cell>
          <cell r="O52">
            <v>1.1714951505056121</v>
          </cell>
          <cell r="P52">
            <v>1.1714951505056121</v>
          </cell>
          <cell r="Q52">
            <v>1.1714951505056121</v>
          </cell>
          <cell r="R52">
            <v>1.1714951505056121</v>
          </cell>
          <cell r="S52">
            <v>1.1714951505056121</v>
          </cell>
          <cell r="T52">
            <v>1.1714951505056121</v>
          </cell>
          <cell r="U52">
            <v>1.1714951505056121</v>
          </cell>
          <cell r="V52">
            <v>1.1714951505056121</v>
          </cell>
          <cell r="W52">
            <v>1.1714951505056121</v>
          </cell>
          <cell r="X52">
            <v>1.1714951505056121</v>
          </cell>
          <cell r="Y52">
            <v>1.1714951505056121</v>
          </cell>
          <cell r="Z52">
            <v>1.1714951505056121</v>
          </cell>
          <cell r="AA52">
            <v>1.1714951505056121</v>
          </cell>
          <cell r="AB52">
            <v>1.1714951505056121</v>
          </cell>
          <cell r="AC52">
            <v>1.1714951505056121</v>
          </cell>
          <cell r="AD52">
            <v>1.1714951505056121</v>
          </cell>
          <cell r="AE52">
            <v>1.1714951505056121</v>
          </cell>
          <cell r="AF52">
            <v>1.1714951505056121</v>
          </cell>
          <cell r="AG52">
            <v>1.1714951505056121</v>
          </cell>
          <cell r="AH52">
            <v>1.1714951505056121</v>
          </cell>
          <cell r="AI52">
            <v>1.1714951505056121</v>
          </cell>
          <cell r="AJ52">
            <v>1.1714951505056121</v>
          </cell>
          <cell r="AK52">
            <v>1.1714951505056121</v>
          </cell>
          <cell r="AL52">
            <v>1.1714951505056121</v>
          </cell>
          <cell r="AM52">
            <v>1.1714951505056121</v>
          </cell>
          <cell r="AN52">
            <v>1.1714951505056121</v>
          </cell>
          <cell r="AO52">
            <v>1.1714951505056121</v>
          </cell>
          <cell r="AP52">
            <v>1.1714951505056121</v>
          </cell>
          <cell r="AQ52">
            <v>1.1714951505056121</v>
          </cell>
          <cell r="AR52">
            <v>1.1714951505056121</v>
          </cell>
          <cell r="AS52">
            <v>1.1714951505056121</v>
          </cell>
        </row>
        <row r="53">
          <cell r="A53">
            <v>2007</v>
          </cell>
          <cell r="B53">
            <v>1.091</v>
          </cell>
          <cell r="C53">
            <v>1.121</v>
          </cell>
          <cell r="D53">
            <v>1.134</v>
          </cell>
          <cell r="E53">
            <v>1.133317548</v>
          </cell>
          <cell r="F53">
            <v>1.137850818192</v>
          </cell>
          <cell r="G53">
            <v>1.141264370646576</v>
          </cell>
          <cell r="H53">
            <v>1.1389818419052828</v>
          </cell>
          <cell r="I53">
            <v>1.1389818419052828</v>
          </cell>
          <cell r="J53">
            <v>1.1389818419052828</v>
          </cell>
          <cell r="K53">
            <v>1.1389818419052828</v>
          </cell>
          <cell r="L53">
            <v>1.1389818419052828</v>
          </cell>
          <cell r="M53">
            <v>1.1389818419052828</v>
          </cell>
          <cell r="N53">
            <v>1.1389818419052828</v>
          </cell>
          <cell r="O53">
            <v>1.1389818419052828</v>
          </cell>
          <cell r="P53">
            <v>1.1389818419052828</v>
          </cell>
          <cell r="Q53">
            <v>1.1389818419052828</v>
          </cell>
          <cell r="R53">
            <v>1.1389818419052828</v>
          </cell>
          <cell r="S53">
            <v>1.1389818419052828</v>
          </cell>
          <cell r="T53">
            <v>1.1389818419052828</v>
          </cell>
          <cell r="U53">
            <v>1.1389818419052828</v>
          </cell>
          <cell r="V53">
            <v>1.1389818419052828</v>
          </cell>
          <cell r="W53">
            <v>1.1389818419052828</v>
          </cell>
          <cell r="X53">
            <v>1.1389818419052828</v>
          </cell>
          <cell r="Y53">
            <v>1.1389818419052828</v>
          </cell>
          <cell r="Z53">
            <v>1.1389818419052828</v>
          </cell>
          <cell r="AA53">
            <v>1.1389818419052828</v>
          </cell>
          <cell r="AB53">
            <v>1.1389818419052828</v>
          </cell>
          <cell r="AC53">
            <v>1.1389818419052828</v>
          </cell>
          <cell r="AD53">
            <v>1.1389818419052828</v>
          </cell>
          <cell r="AE53">
            <v>1.1389818419052828</v>
          </cell>
          <cell r="AF53">
            <v>1.1389818419052828</v>
          </cell>
          <cell r="AG53">
            <v>1.1389818419052828</v>
          </cell>
          <cell r="AH53">
            <v>1.1389818419052828</v>
          </cell>
          <cell r="AI53">
            <v>1.1389818419052828</v>
          </cell>
          <cell r="AJ53">
            <v>1.1389818419052828</v>
          </cell>
          <cell r="AK53">
            <v>1.1389818419052828</v>
          </cell>
          <cell r="AL53">
            <v>1.1389818419052828</v>
          </cell>
          <cell r="AM53">
            <v>1.1389818419052828</v>
          </cell>
          <cell r="AN53">
            <v>1.1389818419052828</v>
          </cell>
          <cell r="AO53">
            <v>1.1389818419052828</v>
          </cell>
          <cell r="AP53">
            <v>1.1389818419052828</v>
          </cell>
          <cell r="AQ53">
            <v>1.1389818419052828</v>
          </cell>
          <cell r="AR53">
            <v>1.1389818419052828</v>
          </cell>
          <cell r="AS53">
            <v>1.1389818419052828</v>
          </cell>
        </row>
        <row r="54">
          <cell r="A54">
            <v>2008</v>
          </cell>
          <cell r="B54">
            <v>1.058</v>
          </cell>
          <cell r="C54">
            <v>1.086</v>
          </cell>
          <cell r="D54">
            <v>1.099</v>
          </cell>
          <cell r="E54">
            <v>1.097932968</v>
          </cell>
          <cell r="F54">
            <v>1.102324699872</v>
          </cell>
          <cell r="G54">
            <v>1.1056316739716159</v>
          </cell>
          <cell r="H54">
            <v>1.1034204106236727</v>
          </cell>
          <cell r="I54">
            <v>1.1034204106236727</v>
          </cell>
          <cell r="J54">
            <v>1.1034204106236727</v>
          </cell>
          <cell r="K54">
            <v>1.1034204106236727</v>
          </cell>
          <cell r="L54">
            <v>1.1034204106236727</v>
          </cell>
          <cell r="M54">
            <v>1.1034204106236727</v>
          </cell>
          <cell r="N54">
            <v>1.1034204106236727</v>
          </cell>
          <cell r="O54">
            <v>1.1034204106236727</v>
          </cell>
          <cell r="P54">
            <v>1.1034204106236727</v>
          </cell>
          <cell r="Q54">
            <v>1.1034204106236727</v>
          </cell>
          <cell r="R54">
            <v>1.1034204106236727</v>
          </cell>
          <cell r="S54">
            <v>1.1034204106236727</v>
          </cell>
          <cell r="T54">
            <v>1.1034204106236727</v>
          </cell>
          <cell r="U54">
            <v>1.1034204106236727</v>
          </cell>
          <cell r="V54">
            <v>1.1034204106236727</v>
          </cell>
          <cell r="W54">
            <v>1.1034204106236727</v>
          </cell>
          <cell r="X54">
            <v>1.1034204106236727</v>
          </cell>
          <cell r="Y54">
            <v>1.1034204106236727</v>
          </cell>
          <cell r="Z54">
            <v>1.1034204106236727</v>
          </cell>
          <cell r="AA54">
            <v>1.1034204106236727</v>
          </cell>
          <cell r="AB54">
            <v>1.1034204106236727</v>
          </cell>
          <cell r="AC54">
            <v>1.1034204106236727</v>
          </cell>
          <cell r="AD54">
            <v>1.1034204106236727</v>
          </cell>
          <cell r="AE54">
            <v>1.1034204106236727</v>
          </cell>
          <cell r="AF54">
            <v>1.1034204106236727</v>
          </cell>
          <cell r="AG54">
            <v>1.1034204106236727</v>
          </cell>
          <cell r="AH54">
            <v>1.1034204106236727</v>
          </cell>
          <cell r="AI54">
            <v>1.1034204106236727</v>
          </cell>
          <cell r="AJ54">
            <v>1.1034204106236727</v>
          </cell>
          <cell r="AK54">
            <v>1.1034204106236727</v>
          </cell>
          <cell r="AL54">
            <v>1.1034204106236727</v>
          </cell>
          <cell r="AM54">
            <v>1.1034204106236727</v>
          </cell>
          <cell r="AN54">
            <v>1.1034204106236727</v>
          </cell>
          <cell r="AO54">
            <v>1.1034204106236727</v>
          </cell>
          <cell r="AP54">
            <v>1.1034204106236727</v>
          </cell>
          <cell r="AQ54">
            <v>1.1034204106236727</v>
          </cell>
          <cell r="AR54">
            <v>1.1034204106236727</v>
          </cell>
          <cell r="AS54">
            <v>1.1034204106236727</v>
          </cell>
        </row>
        <row r="55">
          <cell r="A55">
            <v>2009</v>
          </cell>
          <cell r="B55">
            <v>1.05</v>
          </cell>
          <cell r="C55">
            <v>1.078</v>
          </cell>
          <cell r="D55">
            <v>1.091</v>
          </cell>
          <cell r="E55">
            <v>1.0898450640000001</v>
          </cell>
          <cell r="F55">
            <v>1.0942044442560002</v>
          </cell>
          <cell r="G55">
            <v>1.097487057588768</v>
          </cell>
          <cell r="H55">
            <v>1.0952920834735906</v>
          </cell>
          <cell r="I55">
            <v>1.0952920834735906</v>
          </cell>
          <cell r="J55">
            <v>1.0952920834735906</v>
          </cell>
          <cell r="K55">
            <v>1.0952920834735906</v>
          </cell>
          <cell r="L55">
            <v>1.0952920834735906</v>
          </cell>
          <cell r="M55">
            <v>1.0952920834735906</v>
          </cell>
          <cell r="N55">
            <v>1.0952920834735906</v>
          </cell>
          <cell r="O55">
            <v>1.0952920834735906</v>
          </cell>
          <cell r="P55">
            <v>1.0952920834735906</v>
          </cell>
          <cell r="Q55">
            <v>1.0952920834735906</v>
          </cell>
          <cell r="R55">
            <v>1.0952920834735906</v>
          </cell>
          <cell r="S55">
            <v>1.0952920834735906</v>
          </cell>
          <cell r="T55">
            <v>1.0952920834735906</v>
          </cell>
          <cell r="U55">
            <v>1.0952920834735906</v>
          </cell>
          <cell r="V55">
            <v>1.0952920834735906</v>
          </cell>
          <cell r="W55">
            <v>1.0952920834735906</v>
          </cell>
          <cell r="X55">
            <v>1.0952920834735906</v>
          </cell>
          <cell r="Y55">
            <v>1.0952920834735906</v>
          </cell>
          <cell r="Z55">
            <v>1.0952920834735906</v>
          </cell>
          <cell r="AA55">
            <v>1.0952920834735906</v>
          </cell>
          <cell r="AB55">
            <v>1.0952920834735906</v>
          </cell>
          <cell r="AC55">
            <v>1.0952920834735906</v>
          </cell>
          <cell r="AD55">
            <v>1.0952920834735906</v>
          </cell>
          <cell r="AE55">
            <v>1.0952920834735906</v>
          </cell>
          <cell r="AF55">
            <v>1.0952920834735906</v>
          </cell>
          <cell r="AG55">
            <v>1.0952920834735906</v>
          </cell>
          <cell r="AH55">
            <v>1.0952920834735906</v>
          </cell>
          <cell r="AI55">
            <v>1.0952920834735906</v>
          </cell>
          <cell r="AJ55">
            <v>1.0952920834735906</v>
          </cell>
          <cell r="AK55">
            <v>1.0952920834735906</v>
          </cell>
          <cell r="AL55">
            <v>1.0952920834735906</v>
          </cell>
          <cell r="AM55">
            <v>1.0952920834735906</v>
          </cell>
          <cell r="AN55">
            <v>1.0952920834735906</v>
          </cell>
          <cell r="AO55">
            <v>1.0952920834735906</v>
          </cell>
          <cell r="AP55">
            <v>1.0952920834735906</v>
          </cell>
          <cell r="AQ55">
            <v>1.0952920834735906</v>
          </cell>
          <cell r="AR55">
            <v>1.0952920834735906</v>
          </cell>
          <cell r="AS55">
            <v>1.0952920834735906</v>
          </cell>
        </row>
        <row r="56">
          <cell r="A56">
            <v>2010</v>
          </cell>
          <cell r="B56">
            <v>1.05</v>
          </cell>
          <cell r="C56">
            <v>1.078</v>
          </cell>
          <cell r="D56">
            <v>1.091</v>
          </cell>
          <cell r="E56">
            <v>1.0898450640000001</v>
          </cell>
          <cell r="F56">
            <v>1.0942044442560002</v>
          </cell>
          <cell r="G56">
            <v>1.097487057588768</v>
          </cell>
          <cell r="H56">
            <v>1.0952920834735906</v>
          </cell>
          <cell r="I56">
            <v>1.0952920834735906</v>
          </cell>
          <cell r="J56">
            <v>1.0952920834735906</v>
          </cell>
          <cell r="K56">
            <v>1.0952920834735906</v>
          </cell>
          <cell r="L56">
            <v>1.0952920834735906</v>
          </cell>
          <cell r="M56">
            <v>1.0952920834735906</v>
          </cell>
          <cell r="N56">
            <v>1.0952920834735906</v>
          </cell>
          <cell r="O56">
            <v>1.0952920834735906</v>
          </cell>
          <cell r="P56">
            <v>1.0952920834735906</v>
          </cell>
          <cell r="Q56">
            <v>1.0952920834735906</v>
          </cell>
          <cell r="R56">
            <v>1.0952920834735906</v>
          </cell>
          <cell r="S56">
            <v>1.0952920834735906</v>
          </cell>
          <cell r="T56">
            <v>1.0952920834735906</v>
          </cell>
          <cell r="U56">
            <v>1.0952920834735906</v>
          </cell>
          <cell r="V56">
            <v>1.0952920834735906</v>
          </cell>
          <cell r="W56">
            <v>1.0952920834735906</v>
          </cell>
          <cell r="X56">
            <v>1.0952920834735906</v>
          </cell>
          <cell r="Y56">
            <v>1.0952920834735906</v>
          </cell>
          <cell r="Z56">
            <v>1.0952920834735906</v>
          </cell>
          <cell r="AA56">
            <v>1.0952920834735906</v>
          </cell>
          <cell r="AB56">
            <v>1.0952920834735906</v>
          </cell>
          <cell r="AC56">
            <v>1.0952920834735906</v>
          </cell>
          <cell r="AD56">
            <v>1.0952920834735906</v>
          </cell>
          <cell r="AE56">
            <v>1.0952920834735906</v>
          </cell>
          <cell r="AF56">
            <v>1.0952920834735906</v>
          </cell>
          <cell r="AG56">
            <v>1.0952920834735906</v>
          </cell>
          <cell r="AH56">
            <v>1.0952920834735906</v>
          </cell>
          <cell r="AI56">
            <v>1.0952920834735906</v>
          </cell>
          <cell r="AJ56">
            <v>1.0952920834735906</v>
          </cell>
          <cell r="AK56">
            <v>1.0952920834735906</v>
          </cell>
          <cell r="AL56">
            <v>1.0952920834735906</v>
          </cell>
          <cell r="AM56">
            <v>1.0952920834735906</v>
          </cell>
          <cell r="AN56">
            <v>1.0952920834735906</v>
          </cell>
          <cell r="AO56">
            <v>1.0952920834735906</v>
          </cell>
          <cell r="AP56">
            <v>1.0952920834735906</v>
          </cell>
          <cell r="AQ56">
            <v>1.0952920834735906</v>
          </cell>
          <cell r="AR56">
            <v>1.0952920834735906</v>
          </cell>
          <cell r="AS56">
            <v>1.0952920834735906</v>
          </cell>
        </row>
        <row r="57">
          <cell r="A57">
            <v>2011</v>
          </cell>
          <cell r="B57">
            <v>1.034</v>
          </cell>
          <cell r="C57">
            <v>1.062</v>
          </cell>
          <cell r="D57">
            <v>1.075</v>
          </cell>
          <cell r="E57">
            <v>1.073669256</v>
          </cell>
          <cell r="F57">
            <v>1.077963933024</v>
          </cell>
          <cell r="G57">
            <v>1.081197824823072</v>
          </cell>
          <cell r="H57">
            <v>1.0790354291734259</v>
          </cell>
          <cell r="I57">
            <v>1.0790354291734259</v>
          </cell>
          <cell r="J57">
            <v>1.0790354291734259</v>
          </cell>
          <cell r="K57">
            <v>1.0790354291734259</v>
          </cell>
          <cell r="L57">
            <v>1.0790354291734259</v>
          </cell>
          <cell r="M57">
            <v>1.0790354291734259</v>
          </cell>
          <cell r="N57">
            <v>1.0790354291734259</v>
          </cell>
          <cell r="O57">
            <v>1.0790354291734259</v>
          </cell>
          <cell r="P57">
            <v>1.0790354291734259</v>
          </cell>
          <cell r="Q57">
            <v>1.0790354291734259</v>
          </cell>
          <cell r="R57">
            <v>1.0790354291734259</v>
          </cell>
          <cell r="S57">
            <v>1.0790354291734259</v>
          </cell>
          <cell r="T57">
            <v>1.0790354291734259</v>
          </cell>
          <cell r="U57">
            <v>1.0790354291734259</v>
          </cell>
          <cell r="V57">
            <v>1.0790354291734259</v>
          </cell>
          <cell r="W57">
            <v>1.0790354291734259</v>
          </cell>
          <cell r="X57">
            <v>1.0790354291734259</v>
          </cell>
          <cell r="Y57">
            <v>1.0790354291734259</v>
          </cell>
          <cell r="Z57">
            <v>1.0790354291734259</v>
          </cell>
          <cell r="AA57">
            <v>1.0790354291734259</v>
          </cell>
          <cell r="AB57">
            <v>1.0790354291734259</v>
          </cell>
          <cell r="AC57">
            <v>1.0790354291734259</v>
          </cell>
          <cell r="AD57">
            <v>1.0790354291734259</v>
          </cell>
          <cell r="AE57">
            <v>1.0790354291734259</v>
          </cell>
          <cell r="AF57">
            <v>1.0790354291734259</v>
          </cell>
          <cell r="AG57">
            <v>1.0790354291734259</v>
          </cell>
          <cell r="AH57">
            <v>1.0790354291734259</v>
          </cell>
          <cell r="AI57">
            <v>1.0790354291734259</v>
          </cell>
          <cell r="AJ57">
            <v>1.0790354291734259</v>
          </cell>
          <cell r="AK57">
            <v>1.0790354291734259</v>
          </cell>
          <cell r="AL57">
            <v>1.0790354291734259</v>
          </cell>
          <cell r="AM57">
            <v>1.0790354291734259</v>
          </cell>
          <cell r="AN57">
            <v>1.0790354291734259</v>
          </cell>
          <cell r="AO57">
            <v>1.0790354291734259</v>
          </cell>
          <cell r="AP57">
            <v>1.0790354291734259</v>
          </cell>
          <cell r="AQ57">
            <v>1.0790354291734259</v>
          </cell>
          <cell r="AR57">
            <v>1.0790354291734259</v>
          </cell>
          <cell r="AS57">
            <v>1.0790354291734259</v>
          </cell>
        </row>
        <row r="58">
          <cell r="A58">
            <v>2012</v>
          </cell>
          <cell r="B58">
            <v>1</v>
          </cell>
          <cell r="C58">
            <v>1.027</v>
          </cell>
          <cell r="D58">
            <v>1.039</v>
          </cell>
          <cell r="E58">
            <v>1.038284676</v>
          </cell>
          <cell r="F58">
            <v>1.0424378147039999</v>
          </cell>
          <cell r="G58">
            <v>1.0455651281481118</v>
          </cell>
          <cell r="H58">
            <v>1.0434739978918155</v>
          </cell>
          <cell r="I58">
            <v>1.0434739978918155</v>
          </cell>
          <cell r="J58">
            <v>1.0434739978918155</v>
          </cell>
          <cell r="K58">
            <v>1.0434739978918155</v>
          </cell>
          <cell r="L58">
            <v>1.0434739978918155</v>
          </cell>
          <cell r="M58">
            <v>1.0434739978918155</v>
          </cell>
          <cell r="N58">
            <v>1.0434739978918155</v>
          </cell>
          <cell r="O58">
            <v>1.0434739978918155</v>
          </cell>
          <cell r="P58">
            <v>1.0434739978918155</v>
          </cell>
          <cell r="Q58">
            <v>1.0434739978918155</v>
          </cell>
          <cell r="R58">
            <v>1.0434739978918155</v>
          </cell>
          <cell r="S58">
            <v>1.0434739978918155</v>
          </cell>
          <cell r="T58">
            <v>1.0434739978918155</v>
          </cell>
          <cell r="U58">
            <v>1.0434739978918155</v>
          </cell>
          <cell r="V58">
            <v>1.0434739978918155</v>
          </cell>
          <cell r="W58">
            <v>1.0434739978918155</v>
          </cell>
          <cell r="X58">
            <v>1.0434739978918155</v>
          </cell>
          <cell r="Y58">
            <v>1.0434739978918155</v>
          </cell>
          <cell r="Z58">
            <v>1.0434739978918155</v>
          </cell>
          <cell r="AA58">
            <v>1.0434739978918155</v>
          </cell>
          <cell r="AB58">
            <v>1.0434739978918155</v>
          </cell>
          <cell r="AC58">
            <v>1.0434739978918155</v>
          </cell>
          <cell r="AD58">
            <v>1.0434739978918155</v>
          </cell>
          <cell r="AE58">
            <v>1.0434739978918155</v>
          </cell>
          <cell r="AF58">
            <v>1.0434739978918155</v>
          </cell>
          <cell r="AG58">
            <v>1.0434739978918155</v>
          </cell>
          <cell r="AH58">
            <v>1.0434739978918155</v>
          </cell>
          <cell r="AI58">
            <v>1.0434739978918155</v>
          </cell>
          <cell r="AJ58">
            <v>1.0434739978918155</v>
          </cell>
          <cell r="AK58">
            <v>1.0434739978918155</v>
          </cell>
          <cell r="AL58">
            <v>1.0434739978918155</v>
          </cell>
          <cell r="AM58">
            <v>1.0434739978918155</v>
          </cell>
          <cell r="AN58">
            <v>1.0434739978918155</v>
          </cell>
          <cell r="AO58">
            <v>1.0434739978918155</v>
          </cell>
          <cell r="AP58">
            <v>1.0434739978918155</v>
          </cell>
          <cell r="AQ58">
            <v>1.0434739978918155</v>
          </cell>
          <cell r="AR58">
            <v>1.0434739978918155</v>
          </cell>
          <cell r="AS58">
            <v>1.0434739978918155</v>
          </cell>
        </row>
        <row r="59">
          <cell r="A59">
            <v>2013</v>
          </cell>
          <cell r="C59">
            <v>1</v>
          </cell>
          <cell r="D59">
            <v>1.012</v>
          </cell>
          <cell r="E59">
            <v>1.010988</v>
          </cell>
          <cell r="F59">
            <v>1.015031952</v>
          </cell>
          <cell r="G59">
            <v>1.018077047856</v>
          </cell>
          <cell r="H59">
            <v>1.016040893760288</v>
          </cell>
          <cell r="I59">
            <v>1.016040893760288</v>
          </cell>
          <cell r="J59">
            <v>1.016040893760288</v>
          </cell>
          <cell r="K59">
            <v>1.016040893760288</v>
          </cell>
          <cell r="L59">
            <v>1.016040893760288</v>
          </cell>
          <cell r="M59">
            <v>1.016040893760288</v>
          </cell>
          <cell r="N59">
            <v>1.016040893760288</v>
          </cell>
          <cell r="O59">
            <v>1.016040893760288</v>
          </cell>
          <cell r="P59">
            <v>1.016040893760288</v>
          </cell>
          <cell r="Q59">
            <v>1.016040893760288</v>
          </cell>
          <cell r="R59">
            <v>1.016040893760288</v>
          </cell>
          <cell r="S59">
            <v>1.016040893760288</v>
          </cell>
          <cell r="T59">
            <v>1.016040893760288</v>
          </cell>
          <cell r="U59">
            <v>1.016040893760288</v>
          </cell>
          <cell r="V59">
            <v>1.016040893760288</v>
          </cell>
          <cell r="W59">
            <v>1.016040893760288</v>
          </cell>
          <cell r="X59">
            <v>1.016040893760288</v>
          </cell>
          <cell r="Y59">
            <v>1.016040893760288</v>
          </cell>
          <cell r="Z59">
            <v>1.016040893760288</v>
          </cell>
          <cell r="AA59">
            <v>1.016040893760288</v>
          </cell>
          <cell r="AB59">
            <v>1.016040893760288</v>
          </cell>
          <cell r="AC59">
            <v>1.016040893760288</v>
          </cell>
          <cell r="AD59">
            <v>1.016040893760288</v>
          </cell>
          <cell r="AE59">
            <v>1.016040893760288</v>
          </cell>
          <cell r="AF59">
            <v>1.016040893760288</v>
          </cell>
          <cell r="AG59">
            <v>1.016040893760288</v>
          </cell>
          <cell r="AH59">
            <v>1.016040893760288</v>
          </cell>
          <cell r="AI59">
            <v>1.016040893760288</v>
          </cell>
          <cell r="AJ59">
            <v>1.016040893760288</v>
          </cell>
          <cell r="AK59">
            <v>1.016040893760288</v>
          </cell>
          <cell r="AL59">
            <v>1.016040893760288</v>
          </cell>
          <cell r="AM59">
            <v>1.016040893760288</v>
          </cell>
          <cell r="AN59">
            <v>1.016040893760288</v>
          </cell>
          <cell r="AO59">
            <v>1.016040893760288</v>
          </cell>
          <cell r="AP59">
            <v>1.016040893760288</v>
          </cell>
          <cell r="AQ59">
            <v>1.016040893760288</v>
          </cell>
          <cell r="AR59">
            <v>1.016040893760288</v>
          </cell>
          <cell r="AS59">
            <v>1.016040893760288</v>
          </cell>
        </row>
        <row r="60">
          <cell r="A60">
            <v>2014</v>
          </cell>
          <cell r="D60">
            <v>1</v>
          </cell>
          <cell r="E60">
            <v>0.999</v>
          </cell>
          <cell r="F60">
            <v>1.002996</v>
          </cell>
          <cell r="G60">
            <v>1.006004988</v>
          </cell>
          <cell r="H60">
            <v>1.003992978024</v>
          </cell>
          <cell r="I60">
            <v>1.003992978024</v>
          </cell>
          <cell r="J60">
            <v>1.003992978024</v>
          </cell>
          <cell r="K60">
            <v>1.003992978024</v>
          </cell>
          <cell r="L60">
            <v>1.003992978024</v>
          </cell>
          <cell r="M60">
            <v>1.003992978024</v>
          </cell>
          <cell r="N60">
            <v>1.003992978024</v>
          </cell>
          <cell r="O60">
            <v>1.003992978024</v>
          </cell>
          <cell r="P60">
            <v>1.003992978024</v>
          </cell>
          <cell r="Q60">
            <v>1.003992978024</v>
          </cell>
          <cell r="R60">
            <v>1.003992978024</v>
          </cell>
          <cell r="S60">
            <v>1.003992978024</v>
          </cell>
          <cell r="T60">
            <v>1.003992978024</v>
          </cell>
          <cell r="U60">
            <v>1.003992978024</v>
          </cell>
          <cell r="V60">
            <v>1.003992978024</v>
          </cell>
          <cell r="W60">
            <v>1.003992978024</v>
          </cell>
          <cell r="X60">
            <v>1.003992978024</v>
          </cell>
          <cell r="Y60">
            <v>1.003992978024</v>
          </cell>
          <cell r="Z60">
            <v>1.003992978024</v>
          </cell>
          <cell r="AA60">
            <v>1.003992978024</v>
          </cell>
          <cell r="AB60">
            <v>1.003992978024</v>
          </cell>
          <cell r="AC60">
            <v>1.003992978024</v>
          </cell>
          <cell r="AD60">
            <v>1.003992978024</v>
          </cell>
          <cell r="AE60">
            <v>1.003992978024</v>
          </cell>
          <cell r="AF60">
            <v>1.003992978024</v>
          </cell>
          <cell r="AG60">
            <v>1.003992978024</v>
          </cell>
          <cell r="AH60">
            <v>1.003992978024</v>
          </cell>
          <cell r="AI60">
            <v>1.003992978024</v>
          </cell>
          <cell r="AJ60">
            <v>1.003992978024</v>
          </cell>
          <cell r="AK60">
            <v>1.003992978024</v>
          </cell>
          <cell r="AL60">
            <v>1.003992978024</v>
          </cell>
          <cell r="AM60">
            <v>1.003992978024</v>
          </cell>
          <cell r="AN60">
            <v>1.003992978024</v>
          </cell>
          <cell r="AO60">
            <v>1.003992978024</v>
          </cell>
          <cell r="AP60">
            <v>1.003992978024</v>
          </cell>
          <cell r="AQ60">
            <v>1.003992978024</v>
          </cell>
          <cell r="AR60">
            <v>1.003992978024</v>
          </cell>
          <cell r="AS60">
            <v>1.003992978024</v>
          </cell>
        </row>
        <row r="61">
          <cell r="A61">
            <v>2015</v>
          </cell>
          <cell r="D61">
            <v>0</v>
          </cell>
          <cell r="E61">
            <v>1</v>
          </cell>
          <cell r="F61">
            <v>1.004</v>
          </cell>
          <cell r="G61">
            <v>1.0070119999999998</v>
          </cell>
          <cell r="H61">
            <v>1.0049979759999998</v>
          </cell>
          <cell r="I61">
            <v>1.0049979759999998</v>
          </cell>
          <cell r="J61">
            <v>1.0049979759999998</v>
          </cell>
          <cell r="K61">
            <v>1.0049979759999998</v>
          </cell>
          <cell r="L61">
            <v>1.0049979759999998</v>
          </cell>
          <cell r="M61">
            <v>1.0049979759999998</v>
          </cell>
          <cell r="N61">
            <v>1.0049979759999998</v>
          </cell>
          <cell r="O61">
            <v>1.0049979759999998</v>
          </cell>
          <cell r="P61">
            <v>1.0049979759999998</v>
          </cell>
          <cell r="Q61">
            <v>1.0049979759999998</v>
          </cell>
          <cell r="R61">
            <v>1.0049979759999998</v>
          </cell>
          <cell r="S61">
            <v>1.0049979759999998</v>
          </cell>
          <cell r="T61">
            <v>1.0049979759999998</v>
          </cell>
          <cell r="U61">
            <v>1.0049979759999998</v>
          </cell>
          <cell r="V61">
            <v>1.0049979759999998</v>
          </cell>
          <cell r="W61">
            <v>1.0049979759999998</v>
          </cell>
          <cell r="X61">
            <v>1.0049979759999998</v>
          </cell>
          <cell r="Y61">
            <v>1.0049979759999998</v>
          </cell>
          <cell r="Z61">
            <v>1.0049979759999998</v>
          </cell>
          <cell r="AA61">
            <v>1.0049979759999998</v>
          </cell>
          <cell r="AB61">
            <v>1.0049979759999998</v>
          </cell>
          <cell r="AC61">
            <v>1.0049979759999998</v>
          </cell>
          <cell r="AD61">
            <v>1.0049979759999998</v>
          </cell>
          <cell r="AE61">
            <v>1.0049979759999998</v>
          </cell>
          <cell r="AF61">
            <v>1.0049979759999998</v>
          </cell>
          <cell r="AG61">
            <v>1.0049979759999998</v>
          </cell>
          <cell r="AH61">
            <v>1.0049979759999998</v>
          </cell>
          <cell r="AI61">
            <v>1.0049979759999998</v>
          </cell>
          <cell r="AJ61">
            <v>1.0049979759999998</v>
          </cell>
          <cell r="AK61">
            <v>1.0049979759999998</v>
          </cell>
          <cell r="AL61">
            <v>1.0049979759999998</v>
          </cell>
          <cell r="AM61">
            <v>1.0049979759999998</v>
          </cell>
          <cell r="AN61">
            <v>1.0049979759999998</v>
          </cell>
          <cell r="AO61">
            <v>1.0049979759999998</v>
          </cell>
          <cell r="AP61">
            <v>1.0049979759999998</v>
          </cell>
          <cell r="AQ61">
            <v>1.0049979759999998</v>
          </cell>
          <cell r="AR61">
            <v>1.0049979759999998</v>
          </cell>
          <cell r="AS61">
            <v>1.0049979759999998</v>
          </cell>
        </row>
        <row r="62">
          <cell r="A62">
            <v>2016</v>
          </cell>
          <cell r="F62">
            <v>1</v>
          </cell>
          <cell r="G62">
            <v>1.003</v>
          </cell>
          <cell r="H62">
            <v>1.000994</v>
          </cell>
          <cell r="I62">
            <v>1.000994</v>
          </cell>
          <cell r="J62">
            <v>1.000994</v>
          </cell>
          <cell r="K62">
            <v>1.000994</v>
          </cell>
          <cell r="L62">
            <v>1.000994</v>
          </cell>
          <cell r="M62">
            <v>1.000994</v>
          </cell>
          <cell r="N62">
            <v>1.000994</v>
          </cell>
          <cell r="O62">
            <v>1.000994</v>
          </cell>
          <cell r="P62">
            <v>1.000994</v>
          </cell>
          <cell r="Q62">
            <v>1.000994</v>
          </cell>
          <cell r="R62">
            <v>1.000994</v>
          </cell>
          <cell r="S62">
            <v>1.000994</v>
          </cell>
          <cell r="T62">
            <v>1.000994</v>
          </cell>
          <cell r="U62">
            <v>1.000994</v>
          </cell>
          <cell r="V62">
            <v>1.000994</v>
          </cell>
          <cell r="W62">
            <v>1.000994</v>
          </cell>
          <cell r="X62">
            <v>1.000994</v>
          </cell>
          <cell r="Y62">
            <v>1.000994</v>
          </cell>
          <cell r="Z62">
            <v>1.000994</v>
          </cell>
          <cell r="AA62">
            <v>1.000994</v>
          </cell>
          <cell r="AB62">
            <v>1.000994</v>
          </cell>
          <cell r="AC62">
            <v>1.000994</v>
          </cell>
          <cell r="AD62">
            <v>1.000994</v>
          </cell>
          <cell r="AE62">
            <v>1.000994</v>
          </cell>
          <cell r="AF62">
            <v>1.000994</v>
          </cell>
          <cell r="AG62">
            <v>1.000994</v>
          </cell>
          <cell r="AH62">
            <v>1.000994</v>
          </cell>
          <cell r="AI62">
            <v>1.000994</v>
          </cell>
          <cell r="AJ62">
            <v>1.000994</v>
          </cell>
          <cell r="AK62">
            <v>1.000994</v>
          </cell>
          <cell r="AL62">
            <v>1.000994</v>
          </cell>
          <cell r="AM62">
            <v>1.000994</v>
          </cell>
          <cell r="AN62">
            <v>1.000994</v>
          </cell>
          <cell r="AO62">
            <v>1.000994</v>
          </cell>
          <cell r="AP62">
            <v>1.000994</v>
          </cell>
          <cell r="AQ62">
            <v>1.000994</v>
          </cell>
          <cell r="AR62">
            <v>1.000994</v>
          </cell>
          <cell r="AS62">
            <v>1.000994</v>
          </cell>
        </row>
        <row r="63">
          <cell r="A63">
            <v>2017</v>
          </cell>
          <cell r="G63">
            <v>1</v>
          </cell>
          <cell r="H63">
            <v>0.998</v>
          </cell>
          <cell r="I63">
            <v>0.998</v>
          </cell>
          <cell r="J63">
            <v>0.998</v>
          </cell>
          <cell r="K63">
            <v>0.998</v>
          </cell>
          <cell r="L63">
            <v>0.998</v>
          </cell>
          <cell r="M63">
            <v>0.998</v>
          </cell>
          <cell r="N63">
            <v>0.998</v>
          </cell>
          <cell r="O63">
            <v>0.998</v>
          </cell>
          <cell r="P63">
            <v>0.998</v>
          </cell>
          <cell r="Q63">
            <v>0.998</v>
          </cell>
          <cell r="R63">
            <v>0.998</v>
          </cell>
          <cell r="S63">
            <v>0.998</v>
          </cell>
          <cell r="T63">
            <v>0.998</v>
          </cell>
          <cell r="U63">
            <v>0.998</v>
          </cell>
          <cell r="V63">
            <v>0.998</v>
          </cell>
          <cell r="W63">
            <v>0.998</v>
          </cell>
          <cell r="X63">
            <v>0.998</v>
          </cell>
          <cell r="Y63">
            <v>0.998</v>
          </cell>
          <cell r="Z63">
            <v>0.998</v>
          </cell>
          <cell r="AA63">
            <v>0.998</v>
          </cell>
          <cell r="AB63">
            <v>0.998</v>
          </cell>
          <cell r="AC63">
            <v>0.998</v>
          </cell>
          <cell r="AD63">
            <v>0.998</v>
          </cell>
          <cell r="AE63">
            <v>0.998</v>
          </cell>
          <cell r="AF63">
            <v>0.998</v>
          </cell>
          <cell r="AG63">
            <v>0.998</v>
          </cell>
          <cell r="AH63">
            <v>0.998</v>
          </cell>
          <cell r="AI63">
            <v>0.998</v>
          </cell>
          <cell r="AJ63">
            <v>0.998</v>
          </cell>
          <cell r="AK63">
            <v>0.998</v>
          </cell>
          <cell r="AL63">
            <v>0.998</v>
          </cell>
          <cell r="AM63">
            <v>0.998</v>
          </cell>
          <cell r="AN63">
            <v>0.998</v>
          </cell>
          <cell r="AO63">
            <v>0.998</v>
          </cell>
          <cell r="AP63">
            <v>0.998</v>
          </cell>
          <cell r="AQ63">
            <v>0.998</v>
          </cell>
          <cell r="AR63">
            <v>0.998</v>
          </cell>
          <cell r="AS63">
            <v>0.998</v>
          </cell>
        </row>
        <row r="64">
          <cell r="A64">
            <v>2018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</row>
        <row r="65">
          <cell r="A65">
            <v>2019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  <cell r="AF65">
            <v>1</v>
          </cell>
          <cell r="AG65">
            <v>1</v>
          </cell>
          <cell r="AH65">
            <v>1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>
            <v>1</v>
          </cell>
          <cell r="AP65">
            <v>1</v>
          </cell>
          <cell r="AQ65">
            <v>1</v>
          </cell>
          <cell r="AR65">
            <v>1</v>
          </cell>
          <cell r="AS65">
            <v>1</v>
          </cell>
        </row>
        <row r="66">
          <cell r="A66">
            <v>2020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  <cell r="AJ66">
            <v>1</v>
          </cell>
          <cell r="AK66">
            <v>1</v>
          </cell>
          <cell r="AL66">
            <v>1</v>
          </cell>
          <cell r="AM66">
            <v>1</v>
          </cell>
          <cell r="AN66">
            <v>1</v>
          </cell>
          <cell r="AO66">
            <v>1</v>
          </cell>
          <cell r="AP66">
            <v>1</v>
          </cell>
          <cell r="AQ66">
            <v>1</v>
          </cell>
          <cell r="AR66">
            <v>1</v>
          </cell>
          <cell r="AS66">
            <v>1</v>
          </cell>
        </row>
        <row r="67">
          <cell r="A67">
            <v>2021</v>
          </cell>
          <cell r="F67">
            <v>0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1</v>
          </cell>
          <cell r="AN67">
            <v>1</v>
          </cell>
          <cell r="AO67">
            <v>1</v>
          </cell>
          <cell r="AP67">
            <v>1</v>
          </cell>
          <cell r="AQ67">
            <v>1</v>
          </cell>
          <cell r="AR67">
            <v>1</v>
          </cell>
          <cell r="AS67">
            <v>1</v>
          </cell>
        </row>
        <row r="68">
          <cell r="A68">
            <v>2022</v>
          </cell>
          <cell r="F68">
            <v>0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1</v>
          </cell>
          <cell r="AQ68">
            <v>1</v>
          </cell>
          <cell r="AR68">
            <v>1</v>
          </cell>
          <cell r="AS68">
            <v>1</v>
          </cell>
        </row>
        <row r="69">
          <cell r="A69">
            <v>2023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1</v>
          </cell>
          <cell r="AP69">
            <v>1</v>
          </cell>
          <cell r="AQ69">
            <v>1</v>
          </cell>
          <cell r="AR69">
            <v>1</v>
          </cell>
          <cell r="AS69">
            <v>1</v>
          </cell>
        </row>
        <row r="70">
          <cell r="A70">
            <v>2024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  <cell r="AG70">
            <v>1</v>
          </cell>
          <cell r="AH70">
            <v>1</v>
          </cell>
          <cell r="AI70">
            <v>1</v>
          </cell>
          <cell r="AJ70">
            <v>1</v>
          </cell>
          <cell r="AK70">
            <v>1</v>
          </cell>
          <cell r="AL70">
            <v>1</v>
          </cell>
          <cell r="AM70">
            <v>1</v>
          </cell>
          <cell r="AN70">
            <v>1</v>
          </cell>
          <cell r="AO70">
            <v>1</v>
          </cell>
          <cell r="AP70">
            <v>1</v>
          </cell>
          <cell r="AQ70">
            <v>1</v>
          </cell>
          <cell r="AR70">
            <v>1</v>
          </cell>
          <cell r="AS70">
            <v>1</v>
          </cell>
        </row>
        <row r="71">
          <cell r="A71">
            <v>2025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  <cell r="AI71">
            <v>1</v>
          </cell>
          <cell r="AJ71">
            <v>1</v>
          </cell>
          <cell r="AK71">
            <v>1</v>
          </cell>
          <cell r="AL71">
            <v>1</v>
          </cell>
          <cell r="AM71">
            <v>1</v>
          </cell>
          <cell r="AN71">
            <v>1</v>
          </cell>
          <cell r="AO71">
            <v>1</v>
          </cell>
          <cell r="AP71">
            <v>1</v>
          </cell>
          <cell r="AQ71">
            <v>1</v>
          </cell>
          <cell r="AR71">
            <v>1</v>
          </cell>
          <cell r="AS71">
            <v>1</v>
          </cell>
        </row>
        <row r="72">
          <cell r="A72">
            <v>2026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1</v>
          </cell>
          <cell r="AM72">
            <v>1</v>
          </cell>
          <cell r="AN72">
            <v>1</v>
          </cell>
          <cell r="AO72">
            <v>1</v>
          </cell>
          <cell r="AP72">
            <v>1</v>
          </cell>
          <cell r="AQ72">
            <v>1</v>
          </cell>
          <cell r="AR72">
            <v>1</v>
          </cell>
          <cell r="AS72">
            <v>1</v>
          </cell>
        </row>
        <row r="73">
          <cell r="A73">
            <v>2027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  <cell r="AF73">
            <v>1</v>
          </cell>
          <cell r="AG73">
            <v>1</v>
          </cell>
          <cell r="AH73">
            <v>1</v>
          </cell>
          <cell r="AI73">
            <v>1</v>
          </cell>
          <cell r="AJ73">
            <v>1</v>
          </cell>
          <cell r="AK73">
            <v>1</v>
          </cell>
          <cell r="AL73">
            <v>1</v>
          </cell>
          <cell r="AM73">
            <v>1</v>
          </cell>
          <cell r="AN73">
            <v>1</v>
          </cell>
          <cell r="AO73">
            <v>1</v>
          </cell>
          <cell r="AP73">
            <v>1</v>
          </cell>
          <cell r="AQ73">
            <v>1</v>
          </cell>
          <cell r="AR73">
            <v>1</v>
          </cell>
          <cell r="AS73">
            <v>1</v>
          </cell>
        </row>
        <row r="74">
          <cell r="A74">
            <v>2028</v>
          </cell>
          <cell r="R74">
            <v>1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>
            <v>1</v>
          </cell>
          <cell r="AP74">
            <v>1</v>
          </cell>
          <cell r="AQ74">
            <v>1</v>
          </cell>
          <cell r="AR74">
            <v>1</v>
          </cell>
          <cell r="AS74">
            <v>1</v>
          </cell>
        </row>
        <row r="75">
          <cell r="A75">
            <v>2029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1</v>
          </cell>
          <cell r="AI75">
            <v>1</v>
          </cell>
          <cell r="AJ75">
            <v>1</v>
          </cell>
          <cell r="AK75">
            <v>1</v>
          </cell>
          <cell r="AL75">
            <v>1</v>
          </cell>
          <cell r="AM75">
            <v>1</v>
          </cell>
          <cell r="AN75">
            <v>1</v>
          </cell>
          <cell r="AO75">
            <v>1</v>
          </cell>
          <cell r="AP75">
            <v>1</v>
          </cell>
          <cell r="AQ75">
            <v>1</v>
          </cell>
          <cell r="AR75">
            <v>1</v>
          </cell>
          <cell r="AS75">
            <v>1</v>
          </cell>
        </row>
        <row r="76">
          <cell r="A76">
            <v>2030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</row>
        <row r="77">
          <cell r="A77">
            <v>2031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</v>
          </cell>
          <cell r="AM77">
            <v>1</v>
          </cell>
          <cell r="AN77">
            <v>1</v>
          </cell>
          <cell r="AO77">
            <v>1</v>
          </cell>
          <cell r="AP77">
            <v>1</v>
          </cell>
          <cell r="AQ77">
            <v>1</v>
          </cell>
          <cell r="AR77">
            <v>1</v>
          </cell>
          <cell r="AS77">
            <v>1</v>
          </cell>
        </row>
        <row r="78">
          <cell r="A78">
            <v>2032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</v>
          </cell>
          <cell r="AM78">
            <v>1</v>
          </cell>
          <cell r="AN78">
            <v>1</v>
          </cell>
          <cell r="AO78">
            <v>1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</row>
        <row r="79">
          <cell r="A79">
            <v>2033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AN79">
            <v>1</v>
          </cell>
          <cell r="AO79">
            <v>1</v>
          </cell>
          <cell r="AP79">
            <v>1</v>
          </cell>
          <cell r="AQ79">
            <v>1</v>
          </cell>
          <cell r="AR79">
            <v>1</v>
          </cell>
          <cell r="AS79">
            <v>1</v>
          </cell>
        </row>
        <row r="80">
          <cell r="A80">
            <v>2034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1</v>
          </cell>
          <cell r="AS80">
            <v>1</v>
          </cell>
        </row>
        <row r="81">
          <cell r="A81">
            <v>2035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</row>
        <row r="82">
          <cell r="A82">
            <v>2036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1</v>
          </cell>
          <cell r="AM82">
            <v>1</v>
          </cell>
          <cell r="AN82">
            <v>1</v>
          </cell>
          <cell r="AO82">
            <v>1</v>
          </cell>
          <cell r="AP82">
            <v>1</v>
          </cell>
          <cell r="AQ82">
            <v>1</v>
          </cell>
          <cell r="AR82">
            <v>1</v>
          </cell>
          <cell r="AS82">
            <v>1</v>
          </cell>
        </row>
        <row r="83">
          <cell r="A83">
            <v>2037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  <cell r="AJ83">
            <v>1</v>
          </cell>
          <cell r="AK83">
            <v>1</v>
          </cell>
          <cell r="AL83">
            <v>1</v>
          </cell>
          <cell r="AM83">
            <v>1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AS83">
            <v>1</v>
          </cell>
        </row>
        <row r="84">
          <cell r="A84">
            <v>2038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  <cell r="AS84">
            <v>1</v>
          </cell>
        </row>
        <row r="85">
          <cell r="A85">
            <v>2039</v>
          </cell>
          <cell r="AC85">
            <v>1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</row>
        <row r="86">
          <cell r="A86">
            <v>2040</v>
          </cell>
          <cell r="AD86">
            <v>1</v>
          </cell>
          <cell r="AE86">
            <v>1</v>
          </cell>
          <cell r="AF86">
            <v>1</v>
          </cell>
          <cell r="AG86">
            <v>1</v>
          </cell>
          <cell r="AH86">
            <v>1</v>
          </cell>
          <cell r="AI86">
            <v>1</v>
          </cell>
          <cell r="AJ86">
            <v>1</v>
          </cell>
          <cell r="AK86">
            <v>1</v>
          </cell>
          <cell r="AL86">
            <v>1</v>
          </cell>
          <cell r="AM86">
            <v>1</v>
          </cell>
          <cell r="AN86">
            <v>1</v>
          </cell>
          <cell r="AO86">
            <v>1</v>
          </cell>
          <cell r="AP86">
            <v>1</v>
          </cell>
          <cell r="AQ86">
            <v>1</v>
          </cell>
          <cell r="AR86">
            <v>1</v>
          </cell>
          <cell r="AS86">
            <v>1</v>
          </cell>
        </row>
        <row r="87">
          <cell r="A87">
            <v>2041</v>
          </cell>
          <cell r="AE87">
            <v>1</v>
          </cell>
          <cell r="AF87">
            <v>1</v>
          </cell>
          <cell r="AG87">
            <v>1</v>
          </cell>
          <cell r="AH87">
            <v>1</v>
          </cell>
          <cell r="AI87">
            <v>1</v>
          </cell>
          <cell r="AJ87">
            <v>1</v>
          </cell>
          <cell r="AK87">
            <v>1</v>
          </cell>
          <cell r="AL87">
            <v>1</v>
          </cell>
          <cell r="AM87">
            <v>1</v>
          </cell>
          <cell r="AN87">
            <v>1</v>
          </cell>
          <cell r="AO87">
            <v>1</v>
          </cell>
          <cell r="AP87">
            <v>1</v>
          </cell>
          <cell r="AQ87">
            <v>1</v>
          </cell>
          <cell r="AR87">
            <v>1</v>
          </cell>
          <cell r="AS87">
            <v>1</v>
          </cell>
        </row>
        <row r="88">
          <cell r="A88">
            <v>2042</v>
          </cell>
          <cell r="AF88">
            <v>1</v>
          </cell>
          <cell r="AG88">
            <v>1</v>
          </cell>
          <cell r="AH88">
            <v>1</v>
          </cell>
          <cell r="AI88">
            <v>1</v>
          </cell>
          <cell r="AJ88">
            <v>1</v>
          </cell>
          <cell r="AK88">
            <v>1</v>
          </cell>
          <cell r="AL88">
            <v>1</v>
          </cell>
          <cell r="AM88">
            <v>1</v>
          </cell>
          <cell r="AN88">
            <v>1</v>
          </cell>
          <cell r="AO88">
            <v>1</v>
          </cell>
          <cell r="AP88">
            <v>1</v>
          </cell>
          <cell r="AQ88">
            <v>1</v>
          </cell>
          <cell r="AR88">
            <v>1</v>
          </cell>
          <cell r="AS88">
            <v>1</v>
          </cell>
        </row>
        <row r="89">
          <cell r="A89">
            <v>2043</v>
          </cell>
          <cell r="AG89">
            <v>1</v>
          </cell>
          <cell r="AH89">
            <v>1</v>
          </cell>
          <cell r="AI89">
            <v>1</v>
          </cell>
          <cell r="AJ89">
            <v>1</v>
          </cell>
          <cell r="AK89">
            <v>1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Q89">
            <v>1</v>
          </cell>
          <cell r="AR89">
            <v>1</v>
          </cell>
          <cell r="AS89">
            <v>1</v>
          </cell>
        </row>
        <row r="90">
          <cell r="A90">
            <v>2044</v>
          </cell>
          <cell r="AH90">
            <v>1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>
            <v>1</v>
          </cell>
          <cell r="AP90">
            <v>1</v>
          </cell>
          <cell r="AQ90">
            <v>1</v>
          </cell>
          <cell r="AR90">
            <v>1</v>
          </cell>
          <cell r="AS90">
            <v>1</v>
          </cell>
        </row>
        <row r="91">
          <cell r="A91">
            <v>2045</v>
          </cell>
          <cell r="AI91">
            <v>1</v>
          </cell>
          <cell r="AJ91">
            <v>1</v>
          </cell>
          <cell r="AK91">
            <v>1</v>
          </cell>
          <cell r="AL91">
            <v>1</v>
          </cell>
          <cell r="AM91">
            <v>1</v>
          </cell>
          <cell r="AN91">
            <v>1</v>
          </cell>
          <cell r="AO91">
            <v>1</v>
          </cell>
          <cell r="AP91">
            <v>1</v>
          </cell>
          <cell r="AQ91">
            <v>1</v>
          </cell>
          <cell r="AR91">
            <v>1</v>
          </cell>
          <cell r="AS91">
            <v>1</v>
          </cell>
        </row>
        <row r="92">
          <cell r="A92">
            <v>2046</v>
          </cell>
          <cell r="AJ92">
            <v>1</v>
          </cell>
          <cell r="AK92">
            <v>1</v>
          </cell>
          <cell r="AL92">
            <v>1</v>
          </cell>
          <cell r="AM92">
            <v>1</v>
          </cell>
          <cell r="AN92">
            <v>1</v>
          </cell>
          <cell r="AO92">
            <v>1</v>
          </cell>
          <cell r="AP92">
            <v>1</v>
          </cell>
          <cell r="AQ92">
            <v>1</v>
          </cell>
          <cell r="AR92">
            <v>1</v>
          </cell>
          <cell r="AS92">
            <v>1</v>
          </cell>
        </row>
        <row r="93">
          <cell r="A93">
            <v>2047</v>
          </cell>
          <cell r="AK93">
            <v>1</v>
          </cell>
          <cell r="AL93">
            <v>1</v>
          </cell>
          <cell r="AM93">
            <v>1</v>
          </cell>
          <cell r="AN93">
            <v>1</v>
          </cell>
          <cell r="AO93">
            <v>1</v>
          </cell>
          <cell r="AP93">
            <v>1</v>
          </cell>
          <cell r="AQ93">
            <v>1</v>
          </cell>
          <cell r="AR93">
            <v>1</v>
          </cell>
          <cell r="AS93">
            <v>1</v>
          </cell>
        </row>
        <row r="94">
          <cell r="A94">
            <v>2048</v>
          </cell>
          <cell r="AL94">
            <v>1</v>
          </cell>
          <cell r="AM94">
            <v>1</v>
          </cell>
          <cell r="AN94">
            <v>1</v>
          </cell>
          <cell r="AO94">
            <v>1</v>
          </cell>
          <cell r="AP94">
            <v>1</v>
          </cell>
          <cell r="AQ94">
            <v>1</v>
          </cell>
          <cell r="AR94">
            <v>1</v>
          </cell>
          <cell r="AS94">
            <v>1</v>
          </cell>
        </row>
        <row r="95">
          <cell r="A95">
            <v>2049</v>
          </cell>
          <cell r="AM95">
            <v>1</v>
          </cell>
          <cell r="AN95">
            <v>1</v>
          </cell>
          <cell r="AO95">
            <v>1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</row>
        <row r="96">
          <cell r="A96">
            <v>2050</v>
          </cell>
          <cell r="AN96">
            <v>1</v>
          </cell>
          <cell r="AO96">
            <v>1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</row>
        <row r="97">
          <cell r="A97">
            <v>2051</v>
          </cell>
          <cell r="AO97">
            <v>1</v>
          </cell>
          <cell r="AP97">
            <v>1</v>
          </cell>
          <cell r="AQ97">
            <v>1</v>
          </cell>
          <cell r="AR97">
            <v>1</v>
          </cell>
          <cell r="AS97">
            <v>1</v>
          </cell>
        </row>
        <row r="98">
          <cell r="A98">
            <v>2052</v>
          </cell>
          <cell r="AP98">
            <v>1</v>
          </cell>
          <cell r="AQ98">
            <v>1</v>
          </cell>
          <cell r="AR98">
            <v>1</v>
          </cell>
          <cell r="AS98">
            <v>1</v>
          </cell>
        </row>
        <row r="99">
          <cell r="A99">
            <v>2053</v>
          </cell>
          <cell r="AQ99">
            <v>1</v>
          </cell>
          <cell r="AR99">
            <v>1</v>
          </cell>
          <cell r="AS99">
            <v>1</v>
          </cell>
        </row>
        <row r="100">
          <cell r="A100">
            <v>2054</v>
          </cell>
          <cell r="AR100">
            <v>1</v>
          </cell>
          <cell r="AS100">
            <v>1</v>
          </cell>
        </row>
        <row r="101">
          <cell r="A101">
            <v>2055</v>
          </cell>
          <cell r="AS101">
            <v>1</v>
          </cell>
        </row>
      </sheetData>
      <sheetData sheetId="66"/>
      <sheetData sheetId="72">
        <row r="2">
          <cell r="BL2">
            <v>0</v>
          </cell>
        </row>
        <row r="4">
          <cell r="BL4" t="str">
            <v>n_riga</v>
          </cell>
        </row>
        <row r="5">
          <cell r="A5">
            <v>0</v>
          </cell>
          <cell r="M5">
            <v>0</v>
          </cell>
          <cell r="N5">
            <v>0</v>
          </cell>
          <cell r="O5">
            <v>0</v>
          </cell>
          <cell r="T5">
            <v>0</v>
          </cell>
          <cell r="U5">
            <v>0</v>
          </cell>
          <cell r="V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H5">
            <v>0</v>
          </cell>
          <cell r="AI5">
            <v>0</v>
          </cell>
          <cell r="AJ5">
            <v>0</v>
          </cell>
          <cell r="AT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C5">
            <v>0</v>
          </cell>
          <cell r="BD5">
            <v>0</v>
          </cell>
          <cell r="BE5">
            <v>0</v>
          </cell>
          <cell r="BL5">
            <v>1</v>
          </cell>
        </row>
        <row r="206">
          <cell r="BL206">
            <v>0</v>
          </cell>
        </row>
      </sheetData>
      <sheetData sheetId="73">
        <row r="2">
          <cell r="AK2">
            <v>0</v>
          </cell>
        </row>
        <row r="3">
          <cell r="AK3" t="str">
            <v>n_riga</v>
          </cell>
        </row>
        <row r="4">
          <cell r="A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AK4">
            <v>1</v>
          </cell>
        </row>
        <row r="173">
          <cell r="AK17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 dati"/>
    </sheetNames>
    <sheetDataSet>
      <sheetData sheetId="0">
        <row r="13">
          <cell r="O13">
            <v>37987</v>
          </cell>
        </row>
        <row r="14">
          <cell r="O14">
            <v>37992</v>
          </cell>
        </row>
        <row r="15">
          <cell r="O15">
            <v>38088</v>
          </cell>
        </row>
        <row r="16">
          <cell r="O16">
            <v>38089</v>
          </cell>
        </row>
        <row r="17">
          <cell r="O17">
            <v>38102</v>
          </cell>
        </row>
        <row r="18">
          <cell r="O18">
            <v>38108</v>
          </cell>
        </row>
        <row r="19">
          <cell r="O19">
            <v>38214</v>
          </cell>
        </row>
        <row r="20">
          <cell r="O20">
            <v>38292</v>
          </cell>
        </row>
        <row r="21">
          <cell r="O21">
            <v>38346</v>
          </cell>
        </row>
        <row r="22">
          <cell r="O22">
            <v>38347</v>
          </cell>
        </row>
        <row r="23">
          <cell r="O23">
            <v>38017</v>
          </cell>
        </row>
        <row r="24">
          <cell r="O24">
            <v>38329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val_Div (2)"/>
      <sheetName val="Sval_Div"/>
      <sheetName val="Val_PN_Collegate"/>
      <sheetName val="Val_PN_Integrali "/>
      <sheetName val="Scritture"/>
      <sheetName val="Riepilogo_IAS"/>
      <sheetName val="IAS_17_HERA"/>
      <sheetName val="IAS_17_SeaboFleet"/>
      <sheetName val="IAS_17_CirSecco"/>
      <sheetName val="IAS_17_Dirama"/>
      <sheetName val="IAS_17_Selecta"/>
      <sheetName val="Diff_Cons_Avvti"/>
      <sheetName val="Ramo_AmgaEnergia"/>
      <sheetName val="Ramo_SeaboFleet"/>
      <sheetName val="Riserva_Fondo"/>
      <sheetName val="Ramo_Famula"/>
      <sheetName val="Ramo_Nuova_Geovis"/>
      <sheetName val="Macr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ilancio"/>
    </sheetNames>
    <sheetDataSet>
      <sheetData sheetId="0">
        <row r="8">
          <cell r="J8">
            <v>36160</v>
          </cell>
          <cell r="L8">
            <v>35795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#RIF"/>
      <sheetName val="_RI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loomberg"/>
      <sheetName val="Benchmark"/>
      <sheetName val="Comparable"/>
      <sheetName val="PN comps"/>
      <sheetName val="Tabella"/>
      <sheetName val="Tabella (Verona)"/>
      <sheetName val="Europa"/>
      <sheetName val="Europa (Verona)"/>
      <sheetName val="ROE"/>
      <sheetName val="ROE (Verona)"/>
      <sheetName val="ROE Chart 02"/>
      <sheetName val="tabellepresentaz."/>
      <sheetName val="tabellepresentaz. (Verona)"/>
      <sheetName val="Sintesi"/>
      <sheetName val="Legenda"/>
      <sheetName val="ROE Chart 20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italizzazione"/>
      <sheetName val="Raw Data"/>
      <sheetName val="Analisi puntuale"/>
      <sheetName val="Bet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TURNO"/>
    </sheetNames>
    <sheetDataSet>
      <sheetData sheetId="0">
        <row r="6">
          <cell r="A6" t="str">
            <v>R</v>
          </cell>
        </row>
        <row r="7">
          <cell r="A7" t="str">
            <v>P</v>
          </cell>
        </row>
        <row r="8">
          <cell r="A8" t="str">
            <v>RC</v>
          </cell>
        </row>
        <row r="9">
          <cell r="A9" t="str">
            <v>N</v>
          </cell>
        </row>
        <row r="10">
          <cell r="A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b ISU"/>
      <sheetName val="Not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ersonalizza"/>
      <sheetName val="Copertina"/>
      <sheetName val="Foglio dati"/>
      <sheetName val="Grafico dati inseriti"/>
      <sheetName val="Investimenti"/>
      <sheetName val="costi materie prime"/>
      <sheetName val="costi ENERGIA e GAS"/>
      <sheetName val="BUDGET VENDITE"/>
      <sheetName val="Stato patrimoniale"/>
      <sheetName val="Grafico attività"/>
      <sheetName val="Conto economico"/>
      <sheetName val="Grafico conto economico"/>
      <sheetName val="Rendiconto finanziario"/>
      <sheetName val="Macros"/>
      <sheetName val="Proteggi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chema STR INV"/>
      <sheetName val="Budget 2012 "/>
      <sheetName val="WBE_anagrafica07102011"/>
      <sheetName val="elenco"/>
    </sheetNames>
    <sheetDataSet>
      <sheetData sheetId="3">
        <row r="3">
          <cell r="D3" t="str">
            <v>Massivi &lt; 500 k€</v>
          </cell>
        </row>
        <row r="4">
          <cell r="D4" t="str">
            <v>Strategici &gt; 5000 k€</v>
          </cell>
        </row>
        <row r="5">
          <cell r="D5" t="str">
            <v>Rilevanti &gt; 500 k€ &lt; 5000 k€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 Budget 2012 GAS"/>
      <sheetName val="elenco"/>
      <sheetName val="REV Budget 2011 GAS"/>
      <sheetName val="REV Budget 2011 TLR"/>
      <sheetName val="STRATEGIA MAT-SERV"/>
      <sheetName val="STRATEGIA CAPIT"/>
      <sheetName val="Budget 2012 TLR"/>
      <sheetName val="Mensilizz 2012 Rev GAS TL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Quadro riassuntivo"/>
      <sheetName val="SPECIFICI"/>
      <sheetName val="GENERICI"/>
      <sheetName val="Incassi 2012-2016"/>
      <sheetName val="Codici_Bplan"/>
      <sheetName val="Quadro riassuntivo ATO"/>
      <sheetName val="PIV SPEC"/>
      <sheetName val="152 PS1"/>
      <sheetName val="152 PS2"/>
      <sheetName val="152 PS2 BIS"/>
    </sheetNames>
    <sheetDataSet>
      <sheetData sheetId="4">
        <row r="3">
          <cell r="B3" t="str">
            <v>AA</v>
          </cell>
        </row>
        <row r="4">
          <cell r="B4" t="str">
            <v>AB</v>
          </cell>
        </row>
        <row r="5">
          <cell r="B5" t="str">
            <v>AC</v>
          </cell>
        </row>
        <row r="6">
          <cell r="B6" t="str">
            <v>AD</v>
          </cell>
        </row>
        <row r="7">
          <cell r="B7" t="str">
            <v>AE</v>
          </cell>
        </row>
        <row r="8">
          <cell r="B8" t="str">
            <v>AF</v>
          </cell>
        </row>
        <row r="9">
          <cell r="B9" t="str">
            <v>AG</v>
          </cell>
        </row>
        <row r="10">
          <cell r="B10" t="str">
            <v>AH</v>
          </cell>
        </row>
        <row r="11">
          <cell r="B11" t="str">
            <v>AI</v>
          </cell>
        </row>
        <row r="12">
          <cell r="B12" t="str">
            <v>AL</v>
          </cell>
        </row>
        <row r="13">
          <cell r="B13" t="str">
            <v>BA</v>
          </cell>
        </row>
        <row r="14">
          <cell r="B14" t="str">
            <v>BB</v>
          </cell>
        </row>
        <row r="15">
          <cell r="B15" t="str">
            <v>BC</v>
          </cell>
        </row>
        <row r="16">
          <cell r="B16" t="str">
            <v>BD</v>
          </cell>
        </row>
        <row r="17">
          <cell r="B17" t="str">
            <v>BE</v>
          </cell>
        </row>
        <row r="18">
          <cell r="B18" t="str">
            <v>BF</v>
          </cell>
        </row>
        <row r="19">
          <cell r="B19" t="str">
            <v>BG</v>
          </cell>
        </row>
        <row r="20">
          <cell r="B20" t="str">
            <v>BH</v>
          </cell>
        </row>
        <row r="21">
          <cell r="B21" t="str">
            <v>BI</v>
          </cell>
        </row>
        <row r="22">
          <cell r="B22" t="str">
            <v>BJ</v>
          </cell>
        </row>
        <row r="23">
          <cell r="B23" t="str">
            <v>BL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IANOINV"/>
      <sheetName val="SLSRES (2)"/>
      <sheetName val="BUDGET 2000 PER RES"/>
      <sheetName val="IN COSTR AL 99"/>
      <sheetName val="Foglio1"/>
      <sheetName val="Foglio2"/>
      <sheetName val="Foglio3"/>
      <sheetName val="AA509"/>
      <sheetName val="CalcAmmEcoTec"/>
      <sheetName val="CalcAmmMaxFisc"/>
      <sheetName val="CalcAmmAnticipato"/>
      <sheetName val="SLSRES"/>
      <sheetName val="RAGRSLS"/>
      <sheetName val="SLSDES"/>
      <sheetName val="SLSDESTINATORIO"/>
      <sheetName val="SLSRES_(2)2"/>
      <sheetName val="BUDGET_2000_PER_RES2"/>
      <sheetName val="IN_COSTR_AL_992"/>
      <sheetName val="SLSRES_(2)"/>
      <sheetName val="BUDGET_2000_PER_RES"/>
      <sheetName val="IN_COSTR_AL_99"/>
      <sheetName val="SLSRES_(2)1"/>
      <sheetName val="BUDGET_2000_PER_RES1"/>
      <sheetName val="IN_COSTR_AL_991"/>
    </sheetNames>
    <sheetDataSet>
      <sheetData sheetId="0">
        <row r="1008">
          <cell r="C1008" t="str">
            <v>D1</v>
          </cell>
          <cell r="D1008" t="str">
            <v>3</v>
          </cell>
          <cell r="E1008" t="str">
            <v>ZLGI057</v>
          </cell>
          <cell r="F1008" t="str">
            <v>ZLGI057</v>
          </cell>
          <cell r="G1008" t="str">
            <v>ZLGI057</v>
          </cell>
          <cell r="H1008" t="str">
            <v>ADEGUAMENTO IMPIANTI DI TELERISCALDAMENTO</v>
          </cell>
          <cell r="I1008" t="str">
            <v>988</v>
          </cell>
          <cell r="J1008" t="str">
            <v>11</v>
          </cell>
          <cell r="K1008" t="str">
            <v>****</v>
          </cell>
          <cell r="L1008" t="str">
            <v>****</v>
          </cell>
          <cell r="M1008" t="str">
            <v>84</v>
          </cell>
          <cell r="N1008" t="str">
            <v>****</v>
          </cell>
          <cell r="O1008" t="str">
            <v>*</v>
          </cell>
          <cell r="P1008" t="str">
            <v>*</v>
          </cell>
          <cell r="Q1008" t="str">
            <v>****</v>
          </cell>
          <cell r="R1008" t="str">
            <v>**</v>
          </cell>
          <cell r="S1008" t="str">
            <v>****</v>
          </cell>
          <cell r="T1008">
            <v>3</v>
          </cell>
          <cell r="U1008">
            <v>3</v>
          </cell>
          <cell r="V1008">
            <v>3</v>
          </cell>
          <cell r="W1008">
            <v>2000</v>
          </cell>
          <cell r="X1008">
            <v>0</v>
          </cell>
          <cell r="Y1008">
            <v>0</v>
          </cell>
          <cell r="Z1008">
            <v>0</v>
          </cell>
          <cell r="AA1008">
            <v>30</v>
          </cell>
          <cell r="AB1008">
            <v>30</v>
          </cell>
          <cell r="AC1008">
            <v>30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30</v>
          </cell>
          <cell r="AJ1008">
            <v>30</v>
          </cell>
          <cell r="AK1008">
            <v>0</v>
          </cell>
          <cell r="AL1008">
            <v>2000</v>
          </cell>
          <cell r="AM1008">
            <v>2000</v>
          </cell>
          <cell r="AN1008" t="str">
            <v>ta8498811</v>
          </cell>
          <cell r="AO1008">
            <v>0</v>
          </cell>
          <cell r="AP1008">
            <v>0</v>
          </cell>
          <cell r="AQ1008">
            <v>0</v>
          </cell>
          <cell r="AR1008">
            <v>1.18125</v>
          </cell>
          <cell r="AS1008">
            <v>1.9875</v>
          </cell>
          <cell r="AT1008">
            <v>1.9875</v>
          </cell>
          <cell r="AU1008">
            <v>2.3625</v>
          </cell>
          <cell r="AV1008">
            <v>3.975</v>
          </cell>
          <cell r="AW1008">
            <v>3.975</v>
          </cell>
          <cell r="AX1008">
            <v>2.3625</v>
          </cell>
          <cell r="AY1008">
            <v>3.975</v>
          </cell>
          <cell r="AZ1008">
            <v>3.975</v>
          </cell>
          <cell r="BA1008">
            <v>2.3625</v>
          </cell>
          <cell r="BB1008">
            <v>3.975</v>
          </cell>
          <cell r="BC1008">
            <v>0</v>
          </cell>
          <cell r="BD1008">
            <v>2.3625</v>
          </cell>
          <cell r="BE1008">
            <v>3.975</v>
          </cell>
          <cell r="BF1008">
            <v>0</v>
          </cell>
          <cell r="BG1008">
            <v>2.3625</v>
          </cell>
          <cell r="BH1008">
            <v>2.1749999999999936</v>
          </cell>
          <cell r="BI1008">
            <v>0</v>
          </cell>
        </row>
        <row r="1009">
          <cell r="C1009" t="str">
            <v>D1</v>
          </cell>
          <cell r="D1009" t="str">
            <v>3</v>
          </cell>
          <cell r="E1009" t="str">
            <v>ZLGI057</v>
          </cell>
          <cell r="F1009" t="str">
            <v>ZLGI057</v>
          </cell>
          <cell r="G1009" t="str">
            <v>ZLGI057</v>
          </cell>
          <cell r="H1009" t="str">
            <v>ADEGUAMENTO IMPIANTI DI TELERISCALDAMENTO</v>
          </cell>
          <cell r="I1009" t="str">
            <v>988</v>
          </cell>
          <cell r="J1009" t="str">
            <v>11</v>
          </cell>
          <cell r="K1009" t="str">
            <v>****</v>
          </cell>
          <cell r="L1009" t="str">
            <v>****</v>
          </cell>
          <cell r="M1009" t="str">
            <v>84</v>
          </cell>
          <cell r="N1009" t="str">
            <v>****</v>
          </cell>
          <cell r="O1009" t="str">
            <v>*</v>
          </cell>
          <cell r="P1009" t="str">
            <v>*</v>
          </cell>
          <cell r="Q1009" t="str">
            <v>****</v>
          </cell>
          <cell r="R1009" t="str">
            <v>**</v>
          </cell>
          <cell r="S1009" t="str">
            <v>****</v>
          </cell>
          <cell r="T1009">
            <v>3</v>
          </cell>
          <cell r="U1009">
            <v>3</v>
          </cell>
          <cell r="V1009">
            <v>4</v>
          </cell>
          <cell r="W1009">
            <v>2000</v>
          </cell>
          <cell r="X1009">
            <v>0</v>
          </cell>
          <cell r="Y1009">
            <v>0</v>
          </cell>
          <cell r="Z1009">
            <v>0</v>
          </cell>
          <cell r="AA1009">
            <v>40</v>
          </cell>
          <cell r="AB1009">
            <v>40</v>
          </cell>
          <cell r="AC1009">
            <v>40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40</v>
          </cell>
          <cell r="AJ1009">
            <v>40</v>
          </cell>
          <cell r="AK1009">
            <v>0</v>
          </cell>
          <cell r="AL1009">
            <v>2000</v>
          </cell>
          <cell r="AM1009">
            <v>2000</v>
          </cell>
          <cell r="AN1009" t="str">
            <v>ta8498811</v>
          </cell>
          <cell r="AO1009">
            <v>0</v>
          </cell>
          <cell r="AP1009">
            <v>0</v>
          </cell>
          <cell r="AQ1009">
            <v>0</v>
          </cell>
          <cell r="AR1009">
            <v>1.575</v>
          </cell>
          <cell r="AS1009">
            <v>2.6500000000000004</v>
          </cell>
          <cell r="AT1009">
            <v>2.6500000000000004</v>
          </cell>
          <cell r="AU1009">
            <v>3.15</v>
          </cell>
          <cell r="AV1009">
            <v>5.300000000000001</v>
          </cell>
          <cell r="AW1009">
            <v>5.300000000000001</v>
          </cell>
          <cell r="AX1009">
            <v>3.15</v>
          </cell>
          <cell r="AY1009">
            <v>5.300000000000001</v>
          </cell>
          <cell r="AZ1009">
            <v>5.300000000000001</v>
          </cell>
          <cell r="BA1009">
            <v>3.15</v>
          </cell>
          <cell r="BB1009">
            <v>5.300000000000001</v>
          </cell>
          <cell r="BC1009">
            <v>0</v>
          </cell>
          <cell r="BD1009">
            <v>3.15</v>
          </cell>
          <cell r="BE1009">
            <v>5.300000000000001</v>
          </cell>
          <cell r="BF1009">
            <v>0</v>
          </cell>
          <cell r="BG1009">
            <v>3.15</v>
          </cell>
          <cell r="BH1009">
            <v>2.8999999999999915</v>
          </cell>
          <cell r="BI1009">
            <v>0</v>
          </cell>
        </row>
        <row r="1018">
          <cell r="C1018" t="str">
            <v>D1</v>
          </cell>
          <cell r="D1018" t="str">
            <v>3</v>
          </cell>
          <cell r="E1018" t="str">
            <v>ZLMI028</v>
          </cell>
          <cell r="F1018" t="str">
            <v>ZLMI028</v>
          </cell>
          <cell r="G1018" t="str">
            <v>ZLMI028</v>
          </cell>
          <cell r="H1018" t="str">
            <v>REALIZZAZIONE TUBAZIONE PER SVUOTAMENTO VASCA BAGNORE 25</v>
          </cell>
          <cell r="I1018" t="str">
            <v>988</v>
          </cell>
          <cell r="J1018" t="str">
            <v>11</v>
          </cell>
          <cell r="K1018" t="str">
            <v>****</v>
          </cell>
          <cell r="L1018" t="str">
            <v>****</v>
          </cell>
          <cell r="M1018" t="str">
            <v>13</v>
          </cell>
          <cell r="N1018" t="str">
            <v>****</v>
          </cell>
          <cell r="O1018" t="str">
            <v>*</v>
          </cell>
          <cell r="P1018" t="str">
            <v>*</v>
          </cell>
          <cell r="Q1018" t="str">
            <v>****</v>
          </cell>
          <cell r="R1018" t="str">
            <v>**</v>
          </cell>
          <cell r="S1018" t="str">
            <v>****</v>
          </cell>
          <cell r="T1018">
            <v>1</v>
          </cell>
          <cell r="U1018">
            <v>1</v>
          </cell>
          <cell r="V1018">
            <v>4</v>
          </cell>
          <cell r="W1018">
            <v>2000</v>
          </cell>
          <cell r="X1018">
            <v>0</v>
          </cell>
          <cell r="Y1018">
            <v>0</v>
          </cell>
          <cell r="Z1018">
            <v>40</v>
          </cell>
          <cell r="AA1018">
            <v>120</v>
          </cell>
          <cell r="AB1018">
            <v>40</v>
          </cell>
          <cell r="AC1018">
            <v>200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200</v>
          </cell>
          <cell r="AJ1018">
            <v>200</v>
          </cell>
          <cell r="AK1018">
            <v>0</v>
          </cell>
          <cell r="AL1018">
            <v>2000</v>
          </cell>
          <cell r="AM1018">
            <v>2000</v>
          </cell>
          <cell r="AN1018" t="str">
            <v>ta1398811</v>
          </cell>
          <cell r="AO1018">
            <v>0</v>
          </cell>
          <cell r="AP1018">
            <v>0</v>
          </cell>
          <cell r="AQ1018">
            <v>0</v>
          </cell>
          <cell r="AR1018">
            <v>5</v>
          </cell>
          <cell r="AS1018">
            <v>9</v>
          </cell>
          <cell r="AT1018">
            <v>9</v>
          </cell>
          <cell r="AU1018">
            <v>10</v>
          </cell>
          <cell r="AV1018">
            <v>18</v>
          </cell>
          <cell r="AW1018">
            <v>18</v>
          </cell>
          <cell r="AX1018">
            <v>10</v>
          </cell>
          <cell r="AY1018">
            <v>18</v>
          </cell>
          <cell r="AZ1018">
            <v>18</v>
          </cell>
          <cell r="BA1018">
            <v>10</v>
          </cell>
          <cell r="BB1018">
            <v>18</v>
          </cell>
          <cell r="BC1018">
            <v>0</v>
          </cell>
          <cell r="BD1018">
            <v>10</v>
          </cell>
          <cell r="BE1018">
            <v>18</v>
          </cell>
          <cell r="BF1018">
            <v>0</v>
          </cell>
          <cell r="BG1018">
            <v>10</v>
          </cell>
          <cell r="BH1018">
            <v>18</v>
          </cell>
          <cell r="BI1018">
            <v>0</v>
          </cell>
        </row>
        <row r="1019">
          <cell r="G1019" t="str">
            <v>IPRO101</v>
          </cell>
          <cell r="H1019" t="str">
            <v>IMPIANTO DI SERRE</v>
          </cell>
          <cell r="W1019">
            <v>492143.891</v>
          </cell>
          <cell r="X1019">
            <v>2541</v>
          </cell>
          <cell r="Y1019">
            <v>66652.74432967033</v>
          </cell>
          <cell r="Z1019">
            <v>69374.15144167758</v>
          </cell>
          <cell r="AA1019">
            <v>98703.92622865208</v>
          </cell>
          <cell r="AB1019">
            <v>281001</v>
          </cell>
          <cell r="AC1019">
            <v>323060</v>
          </cell>
          <cell r="AD1019">
            <v>161616</v>
          </cell>
          <cell r="AE1019">
            <v>211429</v>
          </cell>
          <cell r="AF1019">
            <v>177162</v>
          </cell>
          <cell r="AG1019">
            <v>14165</v>
          </cell>
          <cell r="AH1019">
            <v>-1500</v>
          </cell>
          <cell r="AI1019">
            <v>1659076.8909999996</v>
          </cell>
          <cell r="AJ1019">
            <v>0</v>
          </cell>
          <cell r="AN1019">
            <v>5007.742079999997</v>
          </cell>
          <cell r="AO1019">
            <v>7875.781489999998</v>
          </cell>
          <cell r="AP1019">
            <v>7875.781489999998</v>
          </cell>
          <cell r="AQ1019">
            <v>22323.084585000004</v>
          </cell>
          <cell r="AR1019">
            <v>35372.95362</v>
          </cell>
          <cell r="AS1019">
            <v>35372.95362</v>
          </cell>
          <cell r="AT1019">
            <v>48743.85338999997</v>
          </cell>
          <cell r="AU1019">
            <v>77220.13968000002</v>
          </cell>
          <cell r="AV1019">
            <v>77220.13968000002</v>
          </cell>
          <cell r="AW1019">
            <v>70575.97622000003</v>
          </cell>
          <cell r="AX1019">
            <v>112029.79608000007</v>
          </cell>
          <cell r="AY1019">
            <v>98879.39467999998</v>
          </cell>
          <cell r="AZ1019">
            <v>77449.97503000005</v>
          </cell>
          <cell r="BA1019">
            <v>115238.96634000007</v>
          </cell>
          <cell r="BB1019">
            <v>72021.06991</v>
          </cell>
          <cell r="BC1019">
            <v>75850.70223000005</v>
          </cell>
          <cell r="BD1019">
            <v>110997.9525</v>
          </cell>
          <cell r="BE1019">
            <v>47467.86548000001</v>
          </cell>
          <cell r="BF1019">
            <v>73508.25109000002</v>
          </cell>
          <cell r="BG1019">
            <v>115579.29586000004</v>
          </cell>
          <cell r="BH1019">
            <v>44570.93901999999</v>
          </cell>
        </row>
        <row r="1020">
          <cell r="X1020">
            <v>481222.69099999993</v>
          </cell>
          <cell r="Y1020">
            <v>46270.17799999999</v>
          </cell>
          <cell r="Z1020">
            <v>66652.74432967033</v>
          </cell>
          <cell r="AA1020">
            <v>69374.15144167758</v>
          </cell>
          <cell r="AB1020">
            <v>98703.92622865208</v>
          </cell>
          <cell r="AC1020">
            <v>281001</v>
          </cell>
          <cell r="AD1020">
            <v>323060</v>
          </cell>
          <cell r="AE1020">
            <v>161616</v>
          </cell>
          <cell r="AF1020">
            <v>211429</v>
          </cell>
          <cell r="AG1020">
            <v>177162</v>
          </cell>
          <cell r="AH1020">
            <v>14165</v>
          </cell>
          <cell r="AI1020">
            <v>-1500</v>
          </cell>
          <cell r="AJ1020">
            <v>1645614.6909999996</v>
          </cell>
          <cell r="AK1020">
            <v>0</v>
          </cell>
          <cell r="AO1020">
            <v>4797.491079999997</v>
          </cell>
          <cell r="AP1020">
            <v>7531.180689999997</v>
          </cell>
          <cell r="AQ1020">
            <v>7531.180689999997</v>
          </cell>
          <cell r="AR1020">
            <v>21467.591285</v>
          </cell>
          <cell r="AS1020">
            <v>33895.20012000001</v>
          </cell>
          <cell r="AT1020">
            <v>33895.20012000001</v>
          </cell>
          <cell r="AU1020">
            <v>47396.71118999998</v>
          </cell>
          <cell r="AV1020">
            <v>74974.30478000002</v>
          </cell>
          <cell r="AW1020">
            <v>74974.30478000002</v>
          </cell>
          <cell r="AX1020">
            <v>69282.75652000004</v>
          </cell>
          <cell r="AY1020">
            <v>110420.26118000007</v>
          </cell>
          <cell r="AZ1020">
            <v>97733.57738</v>
          </cell>
          <cell r="BA1020">
            <v>76889.68033000005</v>
          </cell>
          <cell r="BB1020">
            <v>114511.43144000009</v>
          </cell>
          <cell r="BC1020">
            <v>71857.59491000001</v>
          </cell>
          <cell r="BD1020">
            <v>75572.15253000005</v>
          </cell>
          <cell r="BE1020">
            <v>110608.41260000001</v>
          </cell>
          <cell r="BF1020">
            <v>47469.245480000005</v>
          </cell>
          <cell r="BG1020">
            <v>73342.20139000002</v>
          </cell>
          <cell r="BH1020">
            <v>115334.90596000008</v>
          </cell>
          <cell r="BI1020">
            <v>44608.439020000005</v>
          </cell>
        </row>
        <row r="1022">
          <cell r="AN1022">
            <v>38</v>
          </cell>
          <cell r="AO1022">
            <v>39</v>
          </cell>
          <cell r="AP1022">
            <v>40</v>
          </cell>
          <cell r="AQ1022">
            <v>41</v>
          </cell>
          <cell r="AR1022">
            <v>42</v>
          </cell>
          <cell r="AS1022">
            <v>43</v>
          </cell>
          <cell r="AT1022">
            <v>44</v>
          </cell>
          <cell r="AU1022">
            <v>45</v>
          </cell>
          <cell r="AV1022">
            <v>46</v>
          </cell>
          <cell r="AW1022">
            <v>47</v>
          </cell>
          <cell r="AX1022">
            <v>48</v>
          </cell>
          <cell r="AY1022">
            <v>49</v>
          </cell>
          <cell r="AZ1022">
            <v>50</v>
          </cell>
          <cell r="BA1022">
            <v>51</v>
          </cell>
          <cell r="BB1022">
            <v>52</v>
          </cell>
          <cell r="BC1022">
            <v>53</v>
          </cell>
          <cell r="BD1022">
            <v>54</v>
          </cell>
          <cell r="BE1022">
            <v>55</v>
          </cell>
          <cell r="BF1022">
            <v>56</v>
          </cell>
          <cell r="BG1022">
            <v>57</v>
          </cell>
          <cell r="BH1022">
            <v>58</v>
          </cell>
        </row>
        <row r="1023">
          <cell r="AO1023">
            <v>41</v>
          </cell>
          <cell r="AP1023">
            <v>42</v>
          </cell>
          <cell r="AQ1023">
            <v>43</v>
          </cell>
          <cell r="AR1023">
            <v>44</v>
          </cell>
          <cell r="AS1023">
            <v>45</v>
          </cell>
          <cell r="AT1023">
            <v>46</v>
          </cell>
          <cell r="AU1023">
            <v>47</v>
          </cell>
          <cell r="AV1023">
            <v>48</v>
          </cell>
          <cell r="AW1023">
            <v>49</v>
          </cell>
          <cell r="AX1023">
            <v>50</v>
          </cell>
          <cell r="AY1023">
            <v>51</v>
          </cell>
          <cell r="AZ1023">
            <v>52</v>
          </cell>
          <cell r="BA1023">
            <v>53</v>
          </cell>
          <cell r="BB1023">
            <v>54</v>
          </cell>
          <cell r="BC1023">
            <v>55</v>
          </cell>
          <cell r="BD1023">
            <v>56</v>
          </cell>
          <cell r="BE1023">
            <v>57</v>
          </cell>
          <cell r="BF1023">
            <v>58</v>
          </cell>
          <cell r="BG1023">
            <v>59</v>
          </cell>
          <cell r="BH1023">
            <v>60</v>
          </cell>
          <cell r="BI1023">
            <v>61</v>
          </cell>
        </row>
        <row r="1025">
          <cell r="C1025" t="str">
            <v>CAT</v>
          </cell>
          <cell r="D1025" t="str">
            <v>SLSPADR</v>
          </cell>
          <cell r="E1025" t="str">
            <v>DESCRIZIONESLSPADRE</v>
          </cell>
          <cell r="F1025" t="str">
            <v>SLS</v>
          </cell>
          <cell r="G1025" t="str">
            <v>DESCRIZIONE</v>
          </cell>
          <cell r="H1025" t="str">
            <v>ATT</v>
          </cell>
          <cell r="I1025" t="str">
            <v>AN</v>
          </cell>
          <cell r="J1025" t="str">
            <v>CDR</v>
          </cell>
          <cell r="K1025" t="str">
            <v>TRIS</v>
          </cell>
          <cell r="L1025" t="str">
            <v>IM</v>
          </cell>
          <cell r="M1025" t="str">
            <v>ID_I</v>
          </cell>
          <cell r="N1025" t="str">
            <v>S</v>
          </cell>
          <cell r="O1025" t="str">
            <v>P</v>
          </cell>
          <cell r="P1025" t="str">
            <v>DCOS</v>
          </cell>
          <cell r="Q1025" t="str">
            <v>PR</v>
          </cell>
          <cell r="R1025" t="str">
            <v>ODL</v>
          </cell>
          <cell r="S1025" t="str">
            <v>ST1</v>
          </cell>
          <cell r="T1025" t="str">
            <v>ST2</v>
          </cell>
          <cell r="U1025" t="str">
            <v>TRIMESTRI</v>
          </cell>
          <cell r="V1025" t="str">
            <v>DATA_ES</v>
          </cell>
          <cell r="W1025" t="str">
            <v>IMP IN COSTR AL 9/99</v>
          </cell>
          <cell r="X1025" t="str">
            <v>GENMAR2000</v>
          </cell>
          <cell r="Y1025" t="str">
            <v>APRGIU2000</v>
          </cell>
          <cell r="Z1025" t="str">
            <v>LUGSET2000</v>
          </cell>
          <cell r="AA1025" t="str">
            <v>OTTDIC2000</v>
          </cell>
          <cell r="AB1025" t="str">
            <v>TOT2000</v>
          </cell>
          <cell r="AC1025" t="str">
            <v>ANNO_2001</v>
          </cell>
          <cell r="AD1025" t="str">
            <v>ANNO_2002</v>
          </cell>
          <cell r="AE1025" t="str">
            <v>ANNO_2003</v>
          </cell>
          <cell r="AF1025" t="str">
            <v>ANNO_2004</v>
          </cell>
          <cell r="AG1025" t="str">
            <v>ANNO_2005</v>
          </cell>
          <cell r="AH1025" t="str">
            <v>ANNO_2006</v>
          </cell>
          <cell r="AI1025" t="str">
            <v>TOTALE</v>
          </cell>
          <cell r="AJ1025" t="str">
            <v>VERIFICA</v>
          </cell>
          <cell r="AK1025" t="str">
            <v>AnnoUltimoCosto</v>
          </cell>
          <cell r="AL1025" t="str">
            <v>Anno_ammortamento</v>
          </cell>
          <cell r="AM1025" t="str">
            <v>Tipo_ammortamento</v>
          </cell>
          <cell r="AN1025">
            <v>1999</v>
          </cell>
          <cell r="AO1025">
            <v>1999</v>
          </cell>
          <cell r="AP1025">
            <v>1999</v>
          </cell>
          <cell r="AQ1025">
            <v>2000</v>
          </cell>
          <cell r="AR1025">
            <v>2000</v>
          </cell>
          <cell r="AS1025">
            <v>2000</v>
          </cell>
          <cell r="AT1025">
            <v>2001</v>
          </cell>
          <cell r="AU1025">
            <v>2001</v>
          </cell>
          <cell r="AV1025">
            <v>2001</v>
          </cell>
          <cell r="AW1025">
            <v>2002</v>
          </cell>
          <cell r="AX1025">
            <v>2002</v>
          </cell>
          <cell r="AY1025">
            <v>2002</v>
          </cell>
          <cell r="AZ1025">
            <v>2003</v>
          </cell>
          <cell r="BA1025">
            <v>2003</v>
          </cell>
          <cell r="BB1025">
            <v>2003</v>
          </cell>
          <cell r="BC1025">
            <v>2004</v>
          </cell>
          <cell r="BD1025">
            <v>2004</v>
          </cell>
          <cell r="BE1025">
            <v>2004</v>
          </cell>
          <cell r="BF1025">
            <v>2005</v>
          </cell>
          <cell r="BG1025">
            <v>2005</v>
          </cell>
          <cell r="BH1025">
            <v>2005</v>
          </cell>
        </row>
        <row r="1026">
          <cell r="C1026" t="str">
            <v>NEWCAT</v>
          </cell>
          <cell r="D1026" t="str">
            <v>CAT</v>
          </cell>
          <cell r="E1026" t="str">
            <v>SLSPADR</v>
          </cell>
          <cell r="F1026" t="str">
            <v>DESCRIZIONESLSPADRE</v>
          </cell>
          <cell r="G1026" t="str">
            <v>SLS</v>
          </cell>
          <cell r="H1026" t="str">
            <v>DESCRIZIONE</v>
          </cell>
          <cell r="I1026" t="str">
            <v>ATT</v>
          </cell>
          <cell r="J1026" t="str">
            <v>AN</v>
          </cell>
          <cell r="K1026" t="str">
            <v>CDR</v>
          </cell>
          <cell r="L1026" t="str">
            <v>TRIS</v>
          </cell>
          <cell r="M1026" t="str">
            <v>IM</v>
          </cell>
          <cell r="N1026" t="str">
            <v>ID_I</v>
          </cell>
          <cell r="O1026" t="str">
            <v>S</v>
          </cell>
          <cell r="P1026" t="str">
            <v>P</v>
          </cell>
          <cell r="Q1026" t="str">
            <v>DCOS</v>
          </cell>
          <cell r="R1026" t="str">
            <v>PR</v>
          </cell>
          <cell r="S1026" t="str">
            <v>ODL</v>
          </cell>
          <cell r="T1026" t="str">
            <v>ST1</v>
          </cell>
          <cell r="U1026" t="str">
            <v>ST2</v>
          </cell>
          <cell r="V1026" t="str">
            <v>TRIMESTRI</v>
          </cell>
          <cell r="W1026" t="str">
            <v>DATA_ES</v>
          </cell>
          <cell r="X1026" t="str">
            <v>IMP IN COSTR AL 9/99</v>
          </cell>
          <cell r="Y1026" t="str">
            <v>GENMAR2000</v>
          </cell>
          <cell r="Z1026" t="str">
            <v>APRGIU2000</v>
          </cell>
          <cell r="AA1026" t="str">
            <v>LUGSET2000</v>
          </cell>
          <cell r="AB1026" t="str">
            <v>OTTDIC2000</v>
          </cell>
          <cell r="AC1026" t="str">
            <v>TOT2000</v>
          </cell>
          <cell r="AD1026" t="str">
            <v>ANNO_2001</v>
          </cell>
          <cell r="AE1026" t="str">
            <v>ANNO_2002</v>
          </cell>
          <cell r="AF1026" t="str">
            <v>ANNO_2003</v>
          </cell>
          <cell r="AG1026" t="str">
            <v>ANNO_2004</v>
          </cell>
          <cell r="AH1026" t="str">
            <v>ANNO_2005</v>
          </cell>
          <cell r="AI1026" t="str">
            <v>ANNO_2006</v>
          </cell>
          <cell r="AJ1026" t="str">
            <v>TOTALE</v>
          </cell>
          <cell r="AK1026" t="str">
            <v>VERIFICA</v>
          </cell>
          <cell r="AL1026" t="str">
            <v>AnnoUltimoCosto</v>
          </cell>
          <cell r="AM1026" t="str">
            <v>Anno_ammortamento</v>
          </cell>
          <cell r="AN1026" t="str">
            <v>Tipo_ammortamento</v>
          </cell>
          <cell r="AO1026">
            <v>1999</v>
          </cell>
          <cell r="AP1026">
            <v>1999</v>
          </cell>
          <cell r="AQ1026">
            <v>1999</v>
          </cell>
          <cell r="AR1026">
            <v>2000</v>
          </cell>
          <cell r="AS1026">
            <v>2000</v>
          </cell>
          <cell r="AT1026">
            <v>2000</v>
          </cell>
          <cell r="AU1026">
            <v>2001</v>
          </cell>
          <cell r="AV1026">
            <v>2001</v>
          </cell>
          <cell r="AW1026">
            <v>2001</v>
          </cell>
          <cell r="AX1026">
            <v>2002</v>
          </cell>
          <cell r="AY1026">
            <v>2002</v>
          </cell>
          <cell r="AZ1026">
            <v>2002</v>
          </cell>
          <cell r="BA1026">
            <v>2003</v>
          </cell>
          <cell r="BB1026">
            <v>2003</v>
          </cell>
          <cell r="BC1026">
            <v>2003</v>
          </cell>
          <cell r="BD1026">
            <v>2004</v>
          </cell>
          <cell r="BE1026">
            <v>2004</v>
          </cell>
          <cell r="BF1026">
            <v>2004</v>
          </cell>
          <cell r="BG1026">
            <v>2005</v>
          </cell>
          <cell r="BH1026">
            <v>2005</v>
          </cell>
          <cell r="BI1026">
            <v>2005</v>
          </cell>
        </row>
        <row r="1027">
          <cell r="G1027" t="str">
            <v>XUSI023</v>
          </cell>
        </row>
        <row r="1028">
          <cell r="W1028">
            <v>1252.8</v>
          </cell>
          <cell r="X1028">
            <v>3225.8</v>
          </cell>
          <cell r="Y1028">
            <v>1890.2</v>
          </cell>
          <cell r="Z1028">
            <v>0</v>
          </cell>
          <cell r="AA1028">
            <v>0</v>
          </cell>
          <cell r="AB1028">
            <v>5116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6368.8</v>
          </cell>
          <cell r="AJ1028">
            <v>0</v>
          </cell>
          <cell r="AN1028">
            <v>6012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318.44</v>
          </cell>
          <cell r="BF1028">
            <v>477.65999999999997</v>
          </cell>
          <cell r="BG1028">
            <v>477.65999999999997</v>
          </cell>
          <cell r="BH1028">
            <v>636.88</v>
          </cell>
        </row>
        <row r="1029">
          <cell r="X1029">
            <v>340</v>
          </cell>
          <cell r="Y1029">
            <v>317</v>
          </cell>
          <cell r="Z1029">
            <v>521</v>
          </cell>
          <cell r="AA1029">
            <v>0</v>
          </cell>
          <cell r="AB1029">
            <v>0</v>
          </cell>
          <cell r="AC1029">
            <v>838</v>
          </cell>
          <cell r="AD1029">
            <v>417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1595</v>
          </cell>
          <cell r="AK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20.375</v>
          </cell>
          <cell r="AS1029">
            <v>40.75</v>
          </cell>
          <cell r="AT1029">
            <v>40.75</v>
          </cell>
          <cell r="AU1029">
            <v>120.0625</v>
          </cell>
          <cell r="AV1029">
            <v>240.125</v>
          </cell>
          <cell r="AW1029">
            <v>240.125</v>
          </cell>
          <cell r="AX1029">
            <v>199.375</v>
          </cell>
          <cell r="AY1029">
            <v>358</v>
          </cell>
          <cell r="AZ1029">
            <v>358</v>
          </cell>
          <cell r="BA1029">
            <v>158.625</v>
          </cell>
          <cell r="BB1029">
            <v>158.625</v>
          </cell>
          <cell r="BC1029">
            <v>158.625</v>
          </cell>
          <cell r="BD1029">
            <v>0</v>
          </cell>
          <cell r="BE1029">
            <v>0</v>
          </cell>
          <cell r="BF1029">
            <v>0</v>
          </cell>
          <cell r="BG1029">
            <v>0</v>
          </cell>
          <cell r="BH1029">
            <v>0</v>
          </cell>
          <cell r="BI1029">
            <v>0</v>
          </cell>
        </row>
        <row r="1035">
          <cell r="C1035" t="str">
            <v>CAT</v>
          </cell>
          <cell r="D1035" t="str">
            <v>SLSPADR</v>
          </cell>
          <cell r="E1035" t="str">
            <v>DESCRIZIONESLSPADRE</v>
          </cell>
          <cell r="F1035" t="str">
            <v>SLS</v>
          </cell>
          <cell r="G1035" t="str">
            <v>DESCRIZIONE</v>
          </cell>
          <cell r="H1035" t="str">
            <v>ATT</v>
          </cell>
          <cell r="I1035" t="str">
            <v>AN</v>
          </cell>
          <cell r="J1035" t="str">
            <v>CDR</v>
          </cell>
          <cell r="K1035" t="str">
            <v>TRIS</v>
          </cell>
          <cell r="L1035" t="str">
            <v>IM</v>
          </cell>
          <cell r="M1035" t="str">
            <v>ID_I</v>
          </cell>
          <cell r="N1035" t="str">
            <v>S</v>
          </cell>
          <cell r="O1035" t="str">
            <v>P</v>
          </cell>
          <cell r="P1035" t="str">
            <v>DCOS</v>
          </cell>
          <cell r="Q1035" t="str">
            <v>PR</v>
          </cell>
          <cell r="R1035" t="str">
            <v>ODL</v>
          </cell>
          <cell r="S1035" t="str">
            <v>ST1</v>
          </cell>
          <cell r="T1035" t="str">
            <v>ST2</v>
          </cell>
          <cell r="U1035" t="str">
            <v>TRIMESTRI</v>
          </cell>
          <cell r="V1035" t="str">
            <v>DATA_ES</v>
          </cell>
          <cell r="W1035" t="str">
            <v>IMP IN COSTR AL 9/99</v>
          </cell>
          <cell r="X1035" t="str">
            <v>GENMAR2000</v>
          </cell>
          <cell r="Y1035" t="str">
            <v>APRGIU2000</v>
          </cell>
          <cell r="Z1035" t="str">
            <v>LUGSET2000</v>
          </cell>
          <cell r="AA1035" t="str">
            <v>OTTDIC2000</v>
          </cell>
          <cell r="AB1035" t="str">
            <v>TOT2000</v>
          </cell>
          <cell r="AC1035" t="str">
            <v>ANNO_2001</v>
          </cell>
          <cell r="AD1035" t="str">
            <v>ANNO_2002</v>
          </cell>
          <cell r="AE1035" t="str">
            <v>ANNO_2003</v>
          </cell>
          <cell r="AF1035" t="str">
            <v>ANNO_2004</v>
          </cell>
          <cell r="AG1035" t="str">
            <v>ANNO_2005</v>
          </cell>
          <cell r="AH1035" t="str">
            <v>ANNO_2006</v>
          </cell>
          <cell r="AI1035" t="str">
            <v>TOTALE</v>
          </cell>
          <cell r="AJ1035" t="str">
            <v>VERIFICA</v>
          </cell>
          <cell r="AK1035" t="str">
            <v>AnnoUltimoCosto</v>
          </cell>
          <cell r="AL1035" t="str">
            <v>Anno_ammortamento</v>
          </cell>
          <cell r="AM1035" t="str">
            <v>Tipo_ammortamento</v>
          </cell>
          <cell r="AN1035">
            <v>1999</v>
          </cell>
          <cell r="AO1035">
            <v>1999</v>
          </cell>
          <cell r="AP1035">
            <v>1999</v>
          </cell>
          <cell r="AQ1035">
            <v>2000</v>
          </cell>
          <cell r="AR1035">
            <v>2000</v>
          </cell>
          <cell r="AS1035">
            <v>2000</v>
          </cell>
          <cell r="AT1035">
            <v>2001</v>
          </cell>
          <cell r="AU1035">
            <v>2001</v>
          </cell>
          <cell r="AV1035">
            <v>2001</v>
          </cell>
          <cell r="AW1035">
            <v>2002</v>
          </cell>
          <cell r="AX1035">
            <v>2002</v>
          </cell>
          <cell r="AY1035">
            <v>2002</v>
          </cell>
          <cell r="AZ1035">
            <v>2003</v>
          </cell>
          <cell r="BA1035">
            <v>2003</v>
          </cell>
          <cell r="BB1035">
            <v>2003</v>
          </cell>
          <cell r="BC1035">
            <v>2004</v>
          </cell>
          <cell r="BD1035">
            <v>2004</v>
          </cell>
          <cell r="BE1035">
            <v>2004</v>
          </cell>
          <cell r="BF1035">
            <v>2005</v>
          </cell>
          <cell r="BG1035">
            <v>2005</v>
          </cell>
          <cell r="BH1035">
            <v>2005</v>
          </cell>
        </row>
        <row r="1036">
          <cell r="C1036" t="str">
            <v>NEWCAT</v>
          </cell>
          <cell r="D1036" t="str">
            <v>CAT</v>
          </cell>
          <cell r="E1036" t="str">
            <v>SLSPADR</v>
          </cell>
          <cell r="F1036" t="str">
            <v>DESCRIZIONESLSPADRE</v>
          </cell>
          <cell r="G1036" t="str">
            <v>SLS</v>
          </cell>
          <cell r="H1036" t="str">
            <v>DESCRIZIONE</v>
          </cell>
          <cell r="I1036" t="str">
            <v>ATT</v>
          </cell>
          <cell r="J1036" t="str">
            <v>AN</v>
          </cell>
          <cell r="K1036" t="str">
            <v>CDR</v>
          </cell>
          <cell r="L1036" t="str">
            <v>TRIS</v>
          </cell>
          <cell r="M1036" t="str">
            <v>IM</v>
          </cell>
          <cell r="N1036" t="str">
            <v>ID_I</v>
          </cell>
          <cell r="O1036" t="str">
            <v>S</v>
          </cell>
          <cell r="P1036" t="str">
            <v>P</v>
          </cell>
          <cell r="Q1036" t="str">
            <v>DCOS</v>
          </cell>
          <cell r="R1036" t="str">
            <v>PR</v>
          </cell>
          <cell r="S1036" t="str">
            <v>ODL</v>
          </cell>
          <cell r="T1036" t="str">
            <v>ST1</v>
          </cell>
          <cell r="U1036" t="str">
            <v>ST2</v>
          </cell>
          <cell r="V1036" t="str">
            <v>TRIMESTRI</v>
          </cell>
          <cell r="W1036" t="str">
            <v>DATA_ES</v>
          </cell>
          <cell r="X1036" t="str">
            <v>IMP IN COSTR AL 9/99</v>
          </cell>
          <cell r="Y1036" t="str">
            <v>GENMAR2000</v>
          </cell>
          <cell r="Z1036" t="str">
            <v>APRGIU2000</v>
          </cell>
          <cell r="AA1036" t="str">
            <v>LUGSET2000</v>
          </cell>
          <cell r="AB1036" t="str">
            <v>OTTDIC2000</v>
          </cell>
          <cell r="AC1036" t="str">
            <v>TOT2000</v>
          </cell>
          <cell r="AD1036" t="str">
            <v>ANNO_2001</v>
          </cell>
          <cell r="AE1036" t="str">
            <v>ANNO_2002</v>
          </cell>
          <cell r="AF1036" t="str">
            <v>ANNO_2003</v>
          </cell>
          <cell r="AG1036" t="str">
            <v>ANNO_2004</v>
          </cell>
          <cell r="AH1036" t="str">
            <v>ANNO_2005</v>
          </cell>
          <cell r="AI1036" t="str">
            <v>ANNO_2006</v>
          </cell>
          <cell r="AJ1036" t="str">
            <v>TOTALE</v>
          </cell>
          <cell r="AK1036" t="str">
            <v>VERIFICA</v>
          </cell>
          <cell r="AL1036" t="str">
            <v>AnnoUltimoCosto</v>
          </cell>
          <cell r="AM1036" t="str">
            <v>Anno_ammortamento</v>
          </cell>
          <cell r="AN1036" t="str">
            <v>Tipo_ammortamento</v>
          </cell>
          <cell r="AO1036">
            <v>1999</v>
          </cell>
          <cell r="AP1036">
            <v>1999</v>
          </cell>
          <cell r="AQ1036">
            <v>1999</v>
          </cell>
          <cell r="AR1036">
            <v>2000</v>
          </cell>
          <cell r="AS1036">
            <v>2000</v>
          </cell>
          <cell r="AT1036">
            <v>2000</v>
          </cell>
          <cell r="AU1036">
            <v>2001</v>
          </cell>
          <cell r="AV1036">
            <v>2001</v>
          </cell>
          <cell r="AW1036">
            <v>2001</v>
          </cell>
          <cell r="AX1036">
            <v>2002</v>
          </cell>
          <cell r="AY1036">
            <v>2002</v>
          </cell>
          <cell r="AZ1036">
            <v>2002</v>
          </cell>
          <cell r="BA1036">
            <v>2003</v>
          </cell>
          <cell r="BB1036">
            <v>2003</v>
          </cell>
          <cell r="BC1036">
            <v>2003</v>
          </cell>
          <cell r="BD1036">
            <v>2004</v>
          </cell>
          <cell r="BE1036">
            <v>2004</v>
          </cell>
          <cell r="BF1036">
            <v>2004</v>
          </cell>
          <cell r="BG1036">
            <v>2005</v>
          </cell>
          <cell r="BH1036">
            <v>2005</v>
          </cell>
          <cell r="BI1036">
            <v>2005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#RIF"/>
      <sheetName val="_RI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come statemen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chema STR INV"/>
      <sheetName val="Budget 2012 GAS"/>
      <sheetName val="Nuove Reti Gas MO-CN-FO "/>
      <sheetName val="Nuove Reti Gas CV-MA-SA-FI"/>
      <sheetName val="Nuove Reti Gas SC-SP-CF"/>
      <sheetName val=" man str - Operat.-MO-CN-FO"/>
      <sheetName val=" man str - Operat.-CV-MA-SA-FI"/>
      <sheetName val=" man str - Operat.-SC-SP-CF"/>
      <sheetName val="MAN. DA PI Reti Gas-MO-CN-FO "/>
      <sheetName val="MAN. DA PI Reti Gas-CV-MA-SA-FI"/>
      <sheetName val="MAN. DA PI Reti Gas-CF-SC-SP"/>
      <sheetName val="ATTRAVERSAMENTI FF.SS."/>
      <sheetName val="NON CUMULATIVI COMPLESSIVI"/>
      <sheetName val="elenco"/>
    </sheetNames>
    <sheetDataSet>
      <sheetData sheetId="13">
        <row r="3">
          <cell r="A3" t="str">
            <v> Lav.contrib. Cliente</v>
          </cell>
          <cell r="C3" t="str">
            <v>Reti</v>
          </cell>
        </row>
        <row r="4">
          <cell r="A4" t="str">
            <v> Manutenzioni da PI</v>
          </cell>
          <cell r="C4" t="str">
            <v>Impianti</v>
          </cell>
        </row>
        <row r="5">
          <cell r="A5" t="str">
            <v> Manutenzioni Straord Programmata</v>
          </cell>
          <cell r="C5" t="str">
            <v>Allacciamenti</v>
          </cell>
        </row>
        <row r="6">
          <cell r="A6" t="str">
            <v> Nuove Opere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chema STR INV"/>
      <sheetName val="Budget 2012 "/>
      <sheetName val="elenco"/>
    </sheetNames>
    <sheetDataSet>
      <sheetData sheetId="2">
        <row r="3">
          <cell r="A3" t="str">
            <v> Lav.contrib. Cliente</v>
          </cell>
        </row>
        <row r="4">
          <cell r="A4" t="str">
            <v> Manutenzioni da PI</v>
          </cell>
        </row>
        <row r="5">
          <cell r="A5" t="str">
            <v> Manutenzioni Straord Programmata</v>
          </cell>
        </row>
        <row r="6">
          <cell r="A6" t="str">
            <v> Nuove Opere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RA SPA SINTESI AMM"/>
      <sheetName val="FEA"/>
      <sheetName val="UNIFLOTTE"/>
      <sheetName val="FAMULA"/>
      <sheetName val="HERA COMM"/>
      <sheetName val="HERA BOLOGN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ilancio_Cons"/>
      <sheetName val="Cons_scritture"/>
      <sheetName val="Aggr"/>
      <sheetName val="Bilancio d'esercizio v1(6_5_04)"/>
      <sheetName val="Cons"/>
      <sheetName val="PFN"/>
      <sheetName val="Dett_Con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chema STR INV"/>
      <sheetName val="Budget 2012 GAS"/>
      <sheetName val="elenco"/>
    </sheetNames>
    <sheetDataSet>
      <sheetData sheetId="2">
        <row r="3">
          <cell r="B3" t="str">
            <v> Adeguam. Normativo</v>
          </cell>
        </row>
        <row r="4">
          <cell r="B4" t="str">
            <v> Operatività</v>
          </cell>
        </row>
        <row r="5">
          <cell r="B5" t="str">
            <v> Ritorno Economico</v>
          </cell>
        </row>
        <row r="6">
          <cell r="B6" t="str">
            <v> Sicurezza dei Lavoratori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ERA SPA SINTESI AMM"/>
      <sheetName val="FEA"/>
      <sheetName val="UNIFLOTTE"/>
      <sheetName val="FAMULA"/>
      <sheetName val="HERA COMM"/>
      <sheetName val="HERA BOLOGNA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nergia"/>
      <sheetName val="Acqua"/>
      <sheetName val="Depurazione"/>
      <sheetName val="Materia"/>
      <sheetName val="Struttura"/>
      <sheetName val="Consolidamenti"/>
      <sheetName val="Div_Acqua"/>
      <sheetName val="Div_Acqua (S)"/>
      <sheetName val="Energia (S)"/>
      <sheetName val="Materia (S)"/>
      <sheetName val="Seabo "/>
      <sheetName val="P&amp;L-BS-CF"/>
      <sheetName val="Title"/>
      <sheetName val="Ipotesi Energia"/>
      <sheetName val="C.E.Materia"/>
      <sheetName val="bilgiugno01 rev 3_FOGACCI"/>
      <sheetName val="Base Data"/>
      <sheetName val="#RIF"/>
      <sheetName val="Sheet2"/>
      <sheetName val="Input1"/>
      <sheetName val="_RIF"/>
      <sheetName val="Filier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PECO03"/>
      <sheetName val="CPPATR02"/>
      <sheetName val="CPPATR03"/>
      <sheetName val="IGDPATRNOIPO03 "/>
      <sheetName val="IGDPATRIPO03"/>
      <sheetName val="IGDECONOIPO03"/>
      <sheetName val="IGDECOIPO03"/>
      <sheetName val="LAME"/>
    </sheetNames>
    <sheetDataSet>
      <sheetData sheetId="1">
        <row r="30">
          <cell r="A30" t="str">
            <v>TOTALE IMMOBILIZZAZIONI (B)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IF"/>
      <sheetName val="SINERGIA_1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Valfino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REV Budget 2011 GAS"/>
      <sheetName val="elenco"/>
      <sheetName val="REV Budget 2011 TLR"/>
      <sheetName val="Mensilizz 2012 Rev GAS TLR"/>
    </sheetNames>
    <sheetDataSet>
      <sheetData sheetId="2">
        <row r="3">
          <cell r="A3" t="str">
            <v> Lav.contrib. Cliente</v>
          </cell>
        </row>
        <row r="4">
          <cell r="A4" t="str">
            <v> Manutenzioni da PI</v>
          </cell>
        </row>
        <row r="5">
          <cell r="A5" t="str">
            <v> Manutenzioni Straord Programmata</v>
          </cell>
        </row>
        <row r="6">
          <cell r="A6" t="str">
            <v> Nuove Opere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OT_BO_invio"/>
      <sheetName val="SOT_BO"/>
      <sheetName val="#RIF"/>
    </sheetNames>
    <sheetDataSet>
      <sheetData sheetId="0">
        <row r="1">
          <cell r="C1" t="str">
            <v>Consuntivo 2003</v>
          </cell>
        </row>
        <row r="2">
          <cell r="C2" t="str">
            <v>periodo</v>
          </cell>
        </row>
        <row r="3">
          <cell r="C3" t="str">
            <v>divisa</v>
          </cell>
        </row>
        <row r="4">
          <cell r="C4" t="str">
            <v>versione</v>
          </cell>
        </row>
        <row r="5">
          <cell r="C5" t="str">
            <v>società</v>
          </cell>
          <cell r="H5" t="str">
            <v>B01100</v>
          </cell>
        </row>
        <row r="6">
          <cell r="C6" t="str">
            <v>Consuntivo 2003</v>
          </cell>
          <cell r="E6" t="str">
            <v>Budget  2004</v>
          </cell>
          <cell r="G6" t="str">
            <v>Consuntivo 2004</v>
          </cell>
        </row>
        <row r="7">
          <cell r="C7" t="str">
            <v>migliaia di €</v>
          </cell>
          <cell r="D7" t="str">
            <v>Q.TA (milioni)</v>
          </cell>
          <cell r="E7" t="str">
            <v>migliaia di €</v>
          </cell>
          <cell r="F7" t="str">
            <v>Q.TA (milioni)</v>
          </cell>
          <cell r="G7" t="str">
            <v>migliaia di €</v>
          </cell>
          <cell r="H7" t="str">
            <v>Q.TA (milioni)</v>
          </cell>
        </row>
        <row r="8">
          <cell r="C8">
            <v>0</v>
          </cell>
          <cell r="E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 t="str">
            <v> </v>
          </cell>
          <cell r="G16">
            <v>0</v>
          </cell>
        </row>
        <row r="17">
          <cell r="C17" t="str">
            <v> </v>
          </cell>
          <cell r="G17" t="str">
            <v> </v>
          </cell>
        </row>
        <row r="18">
          <cell r="C18" t="str">
            <v> </v>
          </cell>
          <cell r="G18">
            <v>0</v>
          </cell>
        </row>
        <row r="19">
          <cell r="C19" t="str">
            <v> </v>
          </cell>
          <cell r="G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4">
          <cell r="C24">
            <v>0</v>
          </cell>
          <cell r="E24">
            <v>0</v>
          </cell>
          <cell r="G24">
            <v>0</v>
          </cell>
        </row>
        <row r="26">
          <cell r="C26">
            <v>0</v>
          </cell>
          <cell r="E26">
            <v>0</v>
          </cell>
          <cell r="G26">
            <v>5153.225220706803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5153.225220706803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  <cell r="I36" t="str">
            <v>mail Fossi 9/4/04</v>
          </cell>
        </row>
        <row r="37">
          <cell r="G37">
            <v>0</v>
          </cell>
          <cell r="I37" t="str">
            <v>NON DEVONO ESSERE COMPILATE </v>
          </cell>
        </row>
        <row r="38">
          <cell r="G38">
            <v>0</v>
          </cell>
          <cell r="I38" t="str">
            <v>NON DEVONO ESSERE COMPILATE </v>
          </cell>
        </row>
        <row r="39">
          <cell r="C39">
            <v>0</v>
          </cell>
          <cell r="E39">
            <v>0</v>
          </cell>
          <cell r="G39">
            <v>0</v>
          </cell>
        </row>
        <row r="40">
          <cell r="C40">
            <v>0</v>
          </cell>
          <cell r="E40">
            <v>0</v>
          </cell>
          <cell r="G40">
            <v>0</v>
          </cell>
        </row>
        <row r="42">
          <cell r="C42">
            <v>0</v>
          </cell>
          <cell r="E42">
            <v>0</v>
          </cell>
          <cell r="G42">
            <v>0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0</v>
          </cell>
          <cell r="E45">
            <v>0</v>
          </cell>
          <cell r="G45">
            <v>0</v>
          </cell>
        </row>
        <row r="46">
          <cell r="C46">
            <v>0</v>
          </cell>
          <cell r="E46">
            <v>0</v>
          </cell>
          <cell r="G46">
            <v>0</v>
          </cell>
        </row>
        <row r="47">
          <cell r="C47">
            <v>0</v>
          </cell>
          <cell r="E47">
            <v>0</v>
          </cell>
          <cell r="G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</row>
        <row r="49">
          <cell r="C49">
            <v>0</v>
          </cell>
          <cell r="E49">
            <v>0</v>
          </cell>
          <cell r="G49">
            <v>0</v>
          </cell>
        </row>
        <row r="50">
          <cell r="G50">
            <v>0</v>
          </cell>
        </row>
        <row r="52">
          <cell r="C52">
            <v>0</v>
          </cell>
          <cell r="E52">
            <v>0</v>
          </cell>
          <cell r="G52">
            <v>5153.225220706803</v>
          </cell>
        </row>
        <row r="54">
          <cell r="C54">
            <v>0</v>
          </cell>
          <cell r="E54">
            <v>0</v>
          </cell>
          <cell r="G54">
            <v>-5153.225220706803</v>
          </cell>
        </row>
        <row r="56">
          <cell r="C56">
            <v>0</v>
          </cell>
          <cell r="E56">
            <v>0</v>
          </cell>
          <cell r="G56">
            <v>0</v>
          </cell>
        </row>
        <row r="58">
          <cell r="C58">
            <v>0</v>
          </cell>
          <cell r="E58">
            <v>0</v>
          </cell>
          <cell r="G58">
            <v>-5153.225220706803</v>
          </cell>
        </row>
        <row r="61">
          <cell r="J61" t="str">
            <v>#GAS </v>
          </cell>
          <cell r="O61" t="str">
            <v>B01211</v>
          </cell>
          <cell r="Q61" t="str">
            <v>#ELETTRICITA'</v>
          </cell>
          <cell r="X61" t="str">
            <v>#CICLO IDRICO</v>
          </cell>
          <cell r="AC61" t="str">
            <v>B01214</v>
          </cell>
          <cell r="AE61" t="str">
            <v>#TELERISCALDAMENTO/CALORE</v>
          </cell>
          <cell r="AJ61" t="str">
            <v>B01212</v>
          </cell>
          <cell r="AL61" t="str">
            <v>#ILLUMINAZIONE PUBBLICA/SEMAFORICA</v>
          </cell>
          <cell r="AQ61" t="str">
            <v>B01213</v>
          </cell>
          <cell r="AS61" t="str">
            <v>#RETI TELEMATICHE</v>
          </cell>
          <cell r="AX61" t="str">
            <v>B01215</v>
          </cell>
          <cell r="AZ61" t="str">
            <v>#STRUTTURA AREA RETI</v>
          </cell>
          <cell r="BE61" t="str">
            <v>B01216</v>
          </cell>
        </row>
        <row r="62">
          <cell r="C62" t="str">
            <v>Consuntivo 2003</v>
          </cell>
          <cell r="E62" t="str">
            <v>Budget  2004</v>
          </cell>
          <cell r="G62" t="str">
            <v>Consuntivo 2004</v>
          </cell>
          <cell r="J62" t="str">
            <v>Consuntivo 2003</v>
          </cell>
          <cell r="L62" t="str">
            <v>Budget  2004</v>
          </cell>
          <cell r="N62" t="str">
            <v>Consuntivo 2004</v>
          </cell>
          <cell r="Q62" t="str">
            <v>Consuntivo 2003</v>
          </cell>
          <cell r="S62" t="str">
            <v>Budget  2004</v>
          </cell>
          <cell r="U62" t="str">
            <v>Consuntivo 2004</v>
          </cell>
          <cell r="X62" t="str">
            <v>Consuntivo 2003</v>
          </cell>
          <cell r="Z62" t="str">
            <v>Budget  2004</v>
          </cell>
          <cell r="AB62" t="str">
            <v>Consuntivo 2004</v>
          </cell>
          <cell r="AE62" t="str">
            <v>Consuntivo 2003</v>
          </cell>
          <cell r="AG62" t="str">
            <v>Budget  2004</v>
          </cell>
          <cell r="AI62" t="str">
            <v>Consuntivo 2004</v>
          </cell>
          <cell r="AL62" t="str">
            <v>Consuntivo 2003</v>
          </cell>
          <cell r="AN62" t="str">
            <v>Budget  2004</v>
          </cell>
          <cell r="AP62" t="str">
            <v>Consuntivo 2004</v>
          </cell>
          <cell r="AS62" t="str">
            <v>Consuntivo 2003</v>
          </cell>
          <cell r="AU62" t="str">
            <v>Budget  2004</v>
          </cell>
          <cell r="AW62" t="str">
            <v>Consuntivo 2004</v>
          </cell>
          <cell r="AZ62" t="str">
            <v>Consuntivo 2003</v>
          </cell>
          <cell r="BB62" t="str">
            <v>Budget  2004</v>
          </cell>
          <cell r="BD62" t="str">
            <v>Consuntivo 2004</v>
          </cell>
        </row>
        <row r="63">
          <cell r="C63" t="str">
            <v>migliaia di €</v>
          </cell>
          <cell r="D63" t="str">
            <v>Q.TA (milioni)</v>
          </cell>
          <cell r="E63" t="str">
            <v>migliaia di €</v>
          </cell>
          <cell r="F63" t="str">
            <v>Q.TA (milioni)</v>
          </cell>
          <cell r="G63" t="str">
            <v>migliaia di €</v>
          </cell>
          <cell r="H63" t="str">
            <v>Q.TA (milioni)</v>
          </cell>
          <cell r="J63" t="str">
            <v>migliaia di €</v>
          </cell>
          <cell r="K63" t="str">
            <v>Q.TA (milioni)</v>
          </cell>
          <cell r="L63" t="str">
            <v>migliaia di €</v>
          </cell>
          <cell r="M63" t="str">
            <v>Q.TA (milioni)</v>
          </cell>
          <cell r="N63" t="str">
            <v>migliaia di €</v>
          </cell>
          <cell r="O63" t="str">
            <v>Q.TA (milioni)</v>
          </cell>
          <cell r="Q63" t="str">
            <v>migliaia di €</v>
          </cell>
          <cell r="R63" t="str">
            <v>Q.TA (milioni)</v>
          </cell>
          <cell r="S63" t="str">
            <v>migliaia di €</v>
          </cell>
          <cell r="T63" t="str">
            <v>Q.TA (milioni)</v>
          </cell>
          <cell r="U63" t="str">
            <v>migliaia di €</v>
          </cell>
          <cell r="V63" t="str">
            <v>Q.TA (milioni)</v>
          </cell>
          <cell r="X63" t="str">
            <v>migliaia di €</v>
          </cell>
          <cell r="Y63" t="str">
            <v>Q.TA (milioni)</v>
          </cell>
          <cell r="Z63" t="str">
            <v>migliaia di €</v>
          </cell>
          <cell r="AA63" t="str">
            <v>Q.TA (milioni)</v>
          </cell>
          <cell r="AB63" t="str">
            <v>migliaia di €</v>
          </cell>
          <cell r="AC63" t="str">
            <v>Q.TA (milioni)</v>
          </cell>
          <cell r="AE63" t="str">
            <v>migliaia di €</v>
          </cell>
          <cell r="AF63" t="str">
            <v>Q.TA (milioni)</v>
          </cell>
          <cell r="AG63" t="str">
            <v>migliaia di €</v>
          </cell>
          <cell r="AH63" t="str">
            <v>Q.TA (milioni)</v>
          </cell>
          <cell r="AI63" t="str">
            <v>migliaia di €</v>
          </cell>
          <cell r="AJ63" t="str">
            <v>Q.TA (milioni)</v>
          </cell>
          <cell r="AL63" t="str">
            <v>migliaia di €</v>
          </cell>
          <cell r="AM63" t="str">
            <v>Q.TA (milioni)</v>
          </cell>
          <cell r="AN63" t="str">
            <v>migliaia di €</v>
          </cell>
          <cell r="AO63" t="str">
            <v>Q.TA (milioni)</v>
          </cell>
          <cell r="AP63" t="str">
            <v>migliaia di €</v>
          </cell>
          <cell r="AQ63" t="str">
            <v>Q.TA (milioni)</v>
          </cell>
          <cell r="AS63" t="str">
            <v>migliaia di €</v>
          </cell>
          <cell r="AT63" t="str">
            <v>Q.TA (milioni)</v>
          </cell>
          <cell r="AU63" t="str">
            <v>migliaia di €</v>
          </cell>
          <cell r="AV63" t="str">
            <v>Q.TA (milioni)</v>
          </cell>
          <cell r="AW63" t="str">
            <v>migliaia di €</v>
          </cell>
          <cell r="AX63" t="str">
            <v>Q.TA (milioni)</v>
          </cell>
          <cell r="AZ63" t="str">
            <v>migliaia di €</v>
          </cell>
          <cell r="BA63" t="str">
            <v>Q.TA (milioni)</v>
          </cell>
          <cell r="BB63" t="str">
            <v>migliaia di €</v>
          </cell>
          <cell r="BC63" t="str">
            <v>Q.TA (milioni)</v>
          </cell>
          <cell r="BD63" t="str">
            <v>migliaia di €</v>
          </cell>
          <cell r="BE63" t="str">
            <v>Q.TA (milioni)</v>
          </cell>
        </row>
        <row r="64">
          <cell r="C64">
            <v>0</v>
          </cell>
          <cell r="E64">
            <v>0</v>
          </cell>
          <cell r="G64">
            <v>0</v>
          </cell>
          <cell r="J64">
            <v>0</v>
          </cell>
          <cell r="L64">
            <v>0</v>
          </cell>
          <cell r="N64">
            <v>0</v>
          </cell>
          <cell r="Q64">
            <v>0</v>
          </cell>
          <cell r="S64">
            <v>0</v>
          </cell>
          <cell r="U64">
            <v>0</v>
          </cell>
          <cell r="X64">
            <v>0</v>
          </cell>
          <cell r="Z64">
            <v>0</v>
          </cell>
          <cell r="AB64">
            <v>0</v>
          </cell>
          <cell r="AE64">
            <v>0</v>
          </cell>
          <cell r="AG64">
            <v>0</v>
          </cell>
          <cell r="AI64">
            <v>0</v>
          </cell>
          <cell r="AL64">
            <v>0</v>
          </cell>
          <cell r="AN64">
            <v>0</v>
          </cell>
          <cell r="AP64">
            <v>0</v>
          </cell>
          <cell r="AS64">
            <v>0</v>
          </cell>
          <cell r="AU64">
            <v>0</v>
          </cell>
          <cell r="AW64">
            <v>0</v>
          </cell>
          <cell r="AZ64">
            <v>0</v>
          </cell>
          <cell r="BB64">
            <v>0</v>
          </cell>
          <cell r="BD64">
            <v>0</v>
          </cell>
        </row>
        <row r="65">
          <cell r="C65">
            <v>0</v>
          </cell>
          <cell r="E65">
            <v>0</v>
          </cell>
          <cell r="G65">
            <v>0</v>
          </cell>
          <cell r="N65">
            <v>0</v>
          </cell>
          <cell r="U65">
            <v>0</v>
          </cell>
          <cell r="X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0</v>
          </cell>
          <cell r="BD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N66">
            <v>0</v>
          </cell>
          <cell r="U66">
            <v>0</v>
          </cell>
          <cell r="X66">
            <v>0</v>
          </cell>
          <cell r="AB66">
            <v>0</v>
          </cell>
          <cell r="AI66">
            <v>0</v>
          </cell>
          <cell r="AP66">
            <v>0</v>
          </cell>
          <cell r="AW66">
            <v>0</v>
          </cell>
          <cell r="BD66">
            <v>0</v>
          </cell>
        </row>
        <row r="68">
          <cell r="C68">
            <v>0</v>
          </cell>
          <cell r="E68">
            <v>0</v>
          </cell>
          <cell r="G68">
            <v>0</v>
          </cell>
          <cell r="J68">
            <v>0</v>
          </cell>
          <cell r="L68">
            <v>0</v>
          </cell>
          <cell r="N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E68">
            <v>0</v>
          </cell>
          <cell r="AG68">
            <v>0</v>
          </cell>
          <cell r="AI68">
            <v>0</v>
          </cell>
          <cell r="AL68">
            <v>0</v>
          </cell>
          <cell r="AN68">
            <v>0</v>
          </cell>
          <cell r="AP68">
            <v>0</v>
          </cell>
          <cell r="AS68">
            <v>0</v>
          </cell>
          <cell r="AU68">
            <v>0</v>
          </cell>
          <cell r="AW68">
            <v>0</v>
          </cell>
          <cell r="AZ68">
            <v>0</v>
          </cell>
          <cell r="BB68">
            <v>0</v>
          </cell>
          <cell r="BD68">
            <v>0</v>
          </cell>
        </row>
        <row r="70">
          <cell r="C70">
            <v>0</v>
          </cell>
          <cell r="E70">
            <v>0</v>
          </cell>
          <cell r="G70">
            <v>0</v>
          </cell>
          <cell r="J70">
            <v>0</v>
          </cell>
          <cell r="L70">
            <v>0</v>
          </cell>
          <cell r="N70">
            <v>0</v>
          </cell>
          <cell r="Q70">
            <v>0</v>
          </cell>
          <cell r="S70">
            <v>0</v>
          </cell>
          <cell r="U70">
            <v>0</v>
          </cell>
          <cell r="X70">
            <v>0</v>
          </cell>
          <cell r="Z70">
            <v>0</v>
          </cell>
          <cell r="AB70">
            <v>0</v>
          </cell>
          <cell r="AE70">
            <v>0</v>
          </cell>
          <cell r="AG70">
            <v>0</v>
          </cell>
          <cell r="AI70">
            <v>0</v>
          </cell>
          <cell r="AL70">
            <v>0</v>
          </cell>
          <cell r="AN70">
            <v>0</v>
          </cell>
          <cell r="AP70">
            <v>0</v>
          </cell>
          <cell r="AS70">
            <v>0</v>
          </cell>
          <cell r="AU70">
            <v>0</v>
          </cell>
          <cell r="AW70">
            <v>0</v>
          </cell>
          <cell r="AZ70">
            <v>0</v>
          </cell>
          <cell r="BB70">
            <v>0</v>
          </cell>
          <cell r="BD70">
            <v>0</v>
          </cell>
        </row>
        <row r="71">
          <cell r="C71">
            <v>0</v>
          </cell>
          <cell r="E71">
            <v>0</v>
          </cell>
          <cell r="G71">
            <v>0</v>
          </cell>
          <cell r="J71">
            <v>0</v>
          </cell>
          <cell r="L71">
            <v>0</v>
          </cell>
          <cell r="N71">
            <v>0</v>
          </cell>
          <cell r="Q71">
            <v>0</v>
          </cell>
          <cell r="S71">
            <v>0</v>
          </cell>
          <cell r="U71">
            <v>0</v>
          </cell>
          <cell r="X71">
            <v>0</v>
          </cell>
          <cell r="Z71">
            <v>0</v>
          </cell>
          <cell r="AB71">
            <v>0</v>
          </cell>
          <cell r="AE71">
            <v>0</v>
          </cell>
          <cell r="AG71">
            <v>0</v>
          </cell>
          <cell r="AI71">
            <v>0</v>
          </cell>
          <cell r="AL71">
            <v>0</v>
          </cell>
          <cell r="AN71">
            <v>0</v>
          </cell>
          <cell r="AP71">
            <v>0</v>
          </cell>
          <cell r="AS71">
            <v>0</v>
          </cell>
          <cell r="AU71">
            <v>0</v>
          </cell>
          <cell r="AW71">
            <v>0</v>
          </cell>
          <cell r="AZ71">
            <v>0</v>
          </cell>
          <cell r="BB71">
            <v>0</v>
          </cell>
          <cell r="BD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N72">
            <v>0</v>
          </cell>
          <cell r="U72">
            <v>0</v>
          </cell>
          <cell r="X72">
            <v>0</v>
          </cell>
          <cell r="AB72">
            <v>0</v>
          </cell>
          <cell r="AI72">
            <v>0</v>
          </cell>
          <cell r="AP72">
            <v>0</v>
          </cell>
          <cell r="AW72">
            <v>0</v>
          </cell>
          <cell r="BD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N73">
            <v>0</v>
          </cell>
          <cell r="U73">
            <v>0</v>
          </cell>
          <cell r="X73">
            <v>0</v>
          </cell>
          <cell r="AB73">
            <v>0</v>
          </cell>
          <cell r="AI73">
            <v>0</v>
          </cell>
          <cell r="AP73">
            <v>0</v>
          </cell>
          <cell r="AW73">
            <v>0</v>
          </cell>
          <cell r="BD73">
            <v>0</v>
          </cell>
        </row>
        <row r="74">
          <cell r="C74">
            <v>0</v>
          </cell>
          <cell r="E74">
            <v>0</v>
          </cell>
          <cell r="G74">
            <v>0</v>
          </cell>
          <cell r="N74">
            <v>0</v>
          </cell>
          <cell r="U74">
            <v>0</v>
          </cell>
          <cell r="X74">
            <v>0</v>
          </cell>
          <cell r="AB74">
            <v>0</v>
          </cell>
          <cell r="AI74">
            <v>0</v>
          </cell>
          <cell r="AP74">
            <v>0</v>
          </cell>
          <cell r="AW74">
            <v>0</v>
          </cell>
          <cell r="BD74">
            <v>0</v>
          </cell>
        </row>
        <row r="75">
          <cell r="C75">
            <v>0</v>
          </cell>
          <cell r="E75">
            <v>0</v>
          </cell>
          <cell r="G75">
            <v>0</v>
          </cell>
          <cell r="N75">
            <v>0</v>
          </cell>
          <cell r="U75">
            <v>0</v>
          </cell>
          <cell r="X75">
            <v>0</v>
          </cell>
          <cell r="AB75">
            <v>0</v>
          </cell>
          <cell r="AI75">
            <v>0</v>
          </cell>
          <cell r="AP75">
            <v>0</v>
          </cell>
          <cell r="AW75">
            <v>0</v>
          </cell>
          <cell r="BD75">
            <v>0</v>
          </cell>
        </row>
        <row r="76">
          <cell r="C76">
            <v>0</v>
          </cell>
          <cell r="E76">
            <v>0</v>
          </cell>
          <cell r="G76">
            <v>0</v>
          </cell>
          <cell r="N76">
            <v>0</v>
          </cell>
          <cell r="U76">
            <v>0</v>
          </cell>
          <cell r="X76">
            <v>0</v>
          </cell>
          <cell r="AB76">
            <v>0</v>
          </cell>
          <cell r="AI76">
            <v>0</v>
          </cell>
          <cell r="AP76">
            <v>0</v>
          </cell>
          <cell r="AW76">
            <v>0</v>
          </cell>
          <cell r="BD76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N77">
            <v>0</v>
          </cell>
          <cell r="U77">
            <v>0</v>
          </cell>
          <cell r="X77">
            <v>0</v>
          </cell>
          <cell r="AB77">
            <v>0</v>
          </cell>
          <cell r="AI77">
            <v>0</v>
          </cell>
          <cell r="AP77">
            <v>0</v>
          </cell>
          <cell r="AW77">
            <v>0</v>
          </cell>
          <cell r="BD77">
            <v>0</v>
          </cell>
        </row>
        <row r="78">
          <cell r="C78">
            <v>0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  <cell r="N78">
            <v>0</v>
          </cell>
          <cell r="Q78">
            <v>0</v>
          </cell>
          <cell r="S78">
            <v>0</v>
          </cell>
          <cell r="U78">
            <v>0</v>
          </cell>
          <cell r="X78">
            <v>0</v>
          </cell>
          <cell r="Z78">
            <v>0</v>
          </cell>
          <cell r="AB78">
            <v>0</v>
          </cell>
          <cell r="AE78">
            <v>0</v>
          </cell>
          <cell r="AG78">
            <v>0</v>
          </cell>
          <cell r="AI78">
            <v>0</v>
          </cell>
          <cell r="AL78">
            <v>0</v>
          </cell>
          <cell r="AN78">
            <v>0</v>
          </cell>
          <cell r="AP78">
            <v>0</v>
          </cell>
          <cell r="AS78">
            <v>0</v>
          </cell>
          <cell r="AU78">
            <v>0</v>
          </cell>
          <cell r="AW78">
            <v>0</v>
          </cell>
          <cell r="AZ78">
            <v>0</v>
          </cell>
          <cell r="BB78">
            <v>0</v>
          </cell>
          <cell r="BD78">
            <v>0</v>
          </cell>
        </row>
        <row r="79">
          <cell r="C79">
            <v>0</v>
          </cell>
          <cell r="E79">
            <v>0</v>
          </cell>
          <cell r="G79">
            <v>0</v>
          </cell>
          <cell r="N79">
            <v>0</v>
          </cell>
          <cell r="U79">
            <v>0</v>
          </cell>
          <cell r="X79">
            <v>0</v>
          </cell>
          <cell r="AB79">
            <v>0</v>
          </cell>
          <cell r="AI79">
            <v>0</v>
          </cell>
          <cell r="AP79">
            <v>0</v>
          </cell>
          <cell r="AW79">
            <v>0</v>
          </cell>
          <cell r="BD79">
            <v>0</v>
          </cell>
        </row>
        <row r="80">
          <cell r="C80">
            <v>0</v>
          </cell>
          <cell r="E80">
            <v>0</v>
          </cell>
          <cell r="G80">
            <v>0</v>
          </cell>
          <cell r="N80">
            <v>0</v>
          </cell>
          <cell r="U80">
            <v>0</v>
          </cell>
          <cell r="X80">
            <v>0</v>
          </cell>
          <cell r="AB80">
            <v>0</v>
          </cell>
          <cell r="AI80">
            <v>0</v>
          </cell>
          <cell r="AP80">
            <v>0</v>
          </cell>
          <cell r="AW80">
            <v>0</v>
          </cell>
          <cell r="BD80">
            <v>0</v>
          </cell>
        </row>
        <row r="81">
          <cell r="C81">
            <v>0</v>
          </cell>
          <cell r="E81">
            <v>0</v>
          </cell>
          <cell r="G81">
            <v>0</v>
          </cell>
          <cell r="N81">
            <v>0</v>
          </cell>
          <cell r="U81">
            <v>0</v>
          </cell>
          <cell r="X81">
            <v>0</v>
          </cell>
          <cell r="AB81">
            <v>0</v>
          </cell>
          <cell r="AI81">
            <v>0</v>
          </cell>
          <cell r="AP81">
            <v>0</v>
          </cell>
          <cell r="AW81">
            <v>0</v>
          </cell>
          <cell r="BD81">
            <v>0</v>
          </cell>
        </row>
        <row r="82">
          <cell r="C82">
            <v>0</v>
          </cell>
          <cell r="E82">
            <v>0</v>
          </cell>
          <cell r="G82">
            <v>0</v>
          </cell>
          <cell r="N82">
            <v>0</v>
          </cell>
          <cell r="U82">
            <v>0</v>
          </cell>
          <cell r="X82">
            <v>0</v>
          </cell>
          <cell r="AB82">
            <v>0</v>
          </cell>
          <cell r="AI82">
            <v>0</v>
          </cell>
          <cell r="AP82">
            <v>0</v>
          </cell>
          <cell r="AW82">
            <v>0</v>
          </cell>
          <cell r="BD82">
            <v>0</v>
          </cell>
        </row>
        <row r="83">
          <cell r="C83">
            <v>0</v>
          </cell>
          <cell r="E83">
            <v>0</v>
          </cell>
          <cell r="G83">
            <v>0</v>
          </cell>
          <cell r="N83">
            <v>0</v>
          </cell>
          <cell r="U83">
            <v>0</v>
          </cell>
          <cell r="X83">
            <v>0</v>
          </cell>
          <cell r="AB83">
            <v>0</v>
          </cell>
          <cell r="AI83">
            <v>0</v>
          </cell>
          <cell r="AP83">
            <v>0</v>
          </cell>
          <cell r="AW83">
            <v>0</v>
          </cell>
          <cell r="BD83">
            <v>0</v>
          </cell>
        </row>
        <row r="84">
          <cell r="C84">
            <v>0</v>
          </cell>
          <cell r="E84">
            <v>0</v>
          </cell>
          <cell r="G84">
            <v>0</v>
          </cell>
          <cell r="N84">
            <v>0</v>
          </cell>
          <cell r="U84">
            <v>0</v>
          </cell>
          <cell r="X84">
            <v>0</v>
          </cell>
          <cell r="AB84">
            <v>0</v>
          </cell>
          <cell r="AI84">
            <v>0</v>
          </cell>
          <cell r="AP84">
            <v>0</v>
          </cell>
          <cell r="AW84">
            <v>0</v>
          </cell>
          <cell r="BD84">
            <v>0</v>
          </cell>
        </row>
        <row r="85">
          <cell r="C85">
            <v>0</v>
          </cell>
          <cell r="E85">
            <v>0</v>
          </cell>
          <cell r="G85">
            <v>0</v>
          </cell>
          <cell r="N85">
            <v>0</v>
          </cell>
          <cell r="U85">
            <v>0</v>
          </cell>
          <cell r="X85">
            <v>0</v>
          </cell>
          <cell r="AB85">
            <v>0</v>
          </cell>
          <cell r="AI85">
            <v>0</v>
          </cell>
          <cell r="AP85">
            <v>0</v>
          </cell>
          <cell r="AW85">
            <v>0</v>
          </cell>
          <cell r="BD85">
            <v>0</v>
          </cell>
        </row>
        <row r="86">
          <cell r="C86">
            <v>0</v>
          </cell>
          <cell r="E86">
            <v>0</v>
          </cell>
          <cell r="G86">
            <v>0</v>
          </cell>
          <cell r="J86">
            <v>0</v>
          </cell>
          <cell r="L86">
            <v>0</v>
          </cell>
          <cell r="N86">
            <v>0</v>
          </cell>
          <cell r="Q86">
            <v>0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E86">
            <v>0</v>
          </cell>
          <cell r="AG86">
            <v>0</v>
          </cell>
          <cell r="AI86">
            <v>0</v>
          </cell>
          <cell r="AL86">
            <v>0</v>
          </cell>
          <cell r="AN86">
            <v>0</v>
          </cell>
          <cell r="AP86">
            <v>0</v>
          </cell>
          <cell r="AS86">
            <v>0</v>
          </cell>
          <cell r="AU86">
            <v>0</v>
          </cell>
          <cell r="AW86">
            <v>0</v>
          </cell>
          <cell r="AZ86">
            <v>0</v>
          </cell>
          <cell r="BB86">
            <v>0</v>
          </cell>
          <cell r="BD86">
            <v>0</v>
          </cell>
        </row>
        <row r="87">
          <cell r="C87">
            <v>0</v>
          </cell>
          <cell r="E87">
            <v>0</v>
          </cell>
          <cell r="G87">
            <v>0</v>
          </cell>
          <cell r="N87">
            <v>0</v>
          </cell>
          <cell r="U87">
            <v>0</v>
          </cell>
          <cell r="X87">
            <v>0</v>
          </cell>
          <cell r="AB87">
            <v>0</v>
          </cell>
          <cell r="AI87">
            <v>0</v>
          </cell>
          <cell r="AP87">
            <v>0</v>
          </cell>
          <cell r="AW87">
            <v>0</v>
          </cell>
          <cell r="BD87">
            <v>0</v>
          </cell>
        </row>
        <row r="88">
          <cell r="C88">
            <v>0</v>
          </cell>
          <cell r="E88">
            <v>0</v>
          </cell>
          <cell r="G88">
            <v>0</v>
          </cell>
          <cell r="N88">
            <v>0</v>
          </cell>
          <cell r="U88">
            <v>0</v>
          </cell>
          <cell r="X88">
            <v>0</v>
          </cell>
          <cell r="AB88">
            <v>0</v>
          </cell>
          <cell r="AI88">
            <v>0</v>
          </cell>
          <cell r="AP88">
            <v>0</v>
          </cell>
          <cell r="AW88">
            <v>0</v>
          </cell>
          <cell r="BD88">
            <v>0</v>
          </cell>
        </row>
        <row r="89">
          <cell r="C89">
            <v>0</v>
          </cell>
          <cell r="E89">
            <v>0</v>
          </cell>
          <cell r="G89">
            <v>0</v>
          </cell>
          <cell r="N89">
            <v>0</v>
          </cell>
          <cell r="U89">
            <v>0</v>
          </cell>
          <cell r="X89">
            <v>0</v>
          </cell>
          <cell r="AB89">
            <v>0</v>
          </cell>
          <cell r="AI89">
            <v>0</v>
          </cell>
          <cell r="AP89">
            <v>0</v>
          </cell>
          <cell r="AW89">
            <v>0</v>
          </cell>
          <cell r="BD89">
            <v>0</v>
          </cell>
        </row>
        <row r="90">
          <cell r="C90">
            <v>0</v>
          </cell>
          <cell r="E90">
            <v>0</v>
          </cell>
          <cell r="G90">
            <v>0</v>
          </cell>
          <cell r="N90">
            <v>0</v>
          </cell>
          <cell r="U90">
            <v>0</v>
          </cell>
          <cell r="X90">
            <v>0</v>
          </cell>
          <cell r="AB90">
            <v>0</v>
          </cell>
          <cell r="AI90">
            <v>0</v>
          </cell>
          <cell r="AP90">
            <v>0</v>
          </cell>
          <cell r="AW90">
            <v>0</v>
          </cell>
          <cell r="BD90">
            <v>0</v>
          </cell>
        </row>
        <row r="91">
          <cell r="C91">
            <v>0</v>
          </cell>
          <cell r="E91">
            <v>0</v>
          </cell>
          <cell r="G91">
            <v>0</v>
          </cell>
          <cell r="N91">
            <v>0</v>
          </cell>
          <cell r="U91">
            <v>0</v>
          </cell>
          <cell r="X91">
            <v>0</v>
          </cell>
          <cell r="AB91">
            <v>0</v>
          </cell>
          <cell r="AI91">
            <v>0</v>
          </cell>
          <cell r="AP91">
            <v>0</v>
          </cell>
          <cell r="AW91">
            <v>0</v>
          </cell>
          <cell r="BD91">
            <v>0</v>
          </cell>
        </row>
        <row r="92">
          <cell r="C92">
            <v>0</v>
          </cell>
          <cell r="E92">
            <v>0</v>
          </cell>
          <cell r="G92">
            <v>0</v>
          </cell>
          <cell r="N92">
            <v>0</v>
          </cell>
          <cell r="U92">
            <v>0</v>
          </cell>
          <cell r="X92">
            <v>0</v>
          </cell>
          <cell r="AB92">
            <v>0</v>
          </cell>
          <cell r="AI92">
            <v>0</v>
          </cell>
          <cell r="AP92">
            <v>0</v>
          </cell>
          <cell r="AW92">
            <v>0</v>
          </cell>
          <cell r="BD92">
            <v>0</v>
          </cell>
        </row>
        <row r="93">
          <cell r="C93">
            <v>0</v>
          </cell>
          <cell r="E93">
            <v>0</v>
          </cell>
          <cell r="G93">
            <v>0</v>
          </cell>
          <cell r="N93">
            <v>0</v>
          </cell>
          <cell r="U93">
            <v>0</v>
          </cell>
          <cell r="X93">
            <v>0</v>
          </cell>
          <cell r="AB93">
            <v>0</v>
          </cell>
          <cell r="AI93">
            <v>0</v>
          </cell>
          <cell r="AP93">
            <v>0</v>
          </cell>
          <cell r="AW93">
            <v>0</v>
          </cell>
          <cell r="BD93">
            <v>0</v>
          </cell>
        </row>
        <row r="94">
          <cell r="C94">
            <v>0</v>
          </cell>
          <cell r="E94">
            <v>0</v>
          </cell>
          <cell r="G94">
            <v>0</v>
          </cell>
          <cell r="N94">
            <v>0</v>
          </cell>
          <cell r="U94">
            <v>0</v>
          </cell>
          <cell r="X94">
            <v>0</v>
          </cell>
          <cell r="AB94">
            <v>0</v>
          </cell>
          <cell r="AI94">
            <v>0</v>
          </cell>
          <cell r="AP94">
            <v>0</v>
          </cell>
          <cell r="AW94">
            <v>0</v>
          </cell>
          <cell r="BD94">
            <v>0</v>
          </cell>
        </row>
        <row r="95">
          <cell r="C95">
            <v>0</v>
          </cell>
          <cell r="E95">
            <v>0</v>
          </cell>
          <cell r="G95">
            <v>0</v>
          </cell>
          <cell r="N95">
            <v>0</v>
          </cell>
          <cell r="U95">
            <v>0</v>
          </cell>
          <cell r="X95">
            <v>0</v>
          </cell>
          <cell r="AB95">
            <v>0</v>
          </cell>
          <cell r="AI95">
            <v>0</v>
          </cell>
          <cell r="AP95">
            <v>0</v>
          </cell>
          <cell r="AW95">
            <v>0</v>
          </cell>
          <cell r="BD95">
            <v>0</v>
          </cell>
        </row>
        <row r="96">
          <cell r="C96">
            <v>0</v>
          </cell>
          <cell r="E96">
            <v>0</v>
          </cell>
          <cell r="G96">
            <v>0</v>
          </cell>
          <cell r="N96">
            <v>0</v>
          </cell>
          <cell r="U96">
            <v>0</v>
          </cell>
          <cell r="X96">
            <v>0</v>
          </cell>
          <cell r="AB96">
            <v>0</v>
          </cell>
          <cell r="AI96">
            <v>0</v>
          </cell>
          <cell r="AP96">
            <v>0</v>
          </cell>
          <cell r="AW96">
            <v>0</v>
          </cell>
          <cell r="BD96">
            <v>0</v>
          </cell>
        </row>
        <row r="97">
          <cell r="C97">
            <v>0</v>
          </cell>
          <cell r="E97">
            <v>0</v>
          </cell>
          <cell r="G97">
            <v>0</v>
          </cell>
          <cell r="N97">
            <v>0</v>
          </cell>
          <cell r="U97">
            <v>0</v>
          </cell>
          <cell r="X97">
            <v>0</v>
          </cell>
          <cell r="AB97">
            <v>0</v>
          </cell>
          <cell r="AI97">
            <v>0</v>
          </cell>
          <cell r="AP97">
            <v>0</v>
          </cell>
          <cell r="AW97">
            <v>0</v>
          </cell>
          <cell r="BD97">
            <v>0</v>
          </cell>
        </row>
        <row r="98">
          <cell r="C98">
            <v>0</v>
          </cell>
          <cell r="E98">
            <v>0</v>
          </cell>
          <cell r="G98">
            <v>0</v>
          </cell>
          <cell r="N98">
            <v>0</v>
          </cell>
          <cell r="U98">
            <v>0</v>
          </cell>
          <cell r="X98">
            <v>0</v>
          </cell>
          <cell r="AB98">
            <v>0</v>
          </cell>
          <cell r="AI98">
            <v>0</v>
          </cell>
          <cell r="AP98">
            <v>0</v>
          </cell>
          <cell r="AW98">
            <v>0</v>
          </cell>
          <cell r="BD98">
            <v>0</v>
          </cell>
        </row>
        <row r="99">
          <cell r="C99">
            <v>0</v>
          </cell>
          <cell r="E99">
            <v>0</v>
          </cell>
          <cell r="G99">
            <v>0</v>
          </cell>
          <cell r="N99">
            <v>0</v>
          </cell>
          <cell r="U99">
            <v>0</v>
          </cell>
          <cell r="X99">
            <v>0</v>
          </cell>
          <cell r="AB99">
            <v>0</v>
          </cell>
          <cell r="AI99">
            <v>0</v>
          </cell>
          <cell r="AP99">
            <v>0</v>
          </cell>
          <cell r="AW99">
            <v>0</v>
          </cell>
          <cell r="BD99">
            <v>0</v>
          </cell>
        </row>
        <row r="100">
          <cell r="C100">
            <v>0</v>
          </cell>
          <cell r="E100">
            <v>0</v>
          </cell>
          <cell r="G100">
            <v>0</v>
          </cell>
          <cell r="N100">
            <v>0</v>
          </cell>
          <cell r="U100">
            <v>0</v>
          </cell>
          <cell r="X100">
            <v>0</v>
          </cell>
          <cell r="AB100">
            <v>0</v>
          </cell>
          <cell r="AI100">
            <v>0</v>
          </cell>
          <cell r="AP100">
            <v>0</v>
          </cell>
          <cell r="AW100">
            <v>0</v>
          </cell>
          <cell r="BD100">
            <v>0</v>
          </cell>
        </row>
        <row r="101">
          <cell r="C101">
            <v>0</v>
          </cell>
          <cell r="E101">
            <v>0</v>
          </cell>
          <cell r="G101">
            <v>0</v>
          </cell>
          <cell r="N101">
            <v>0</v>
          </cell>
          <cell r="U101">
            <v>0</v>
          </cell>
          <cell r="X101">
            <v>0</v>
          </cell>
          <cell r="AB101">
            <v>0</v>
          </cell>
          <cell r="AI101">
            <v>0</v>
          </cell>
          <cell r="AP101">
            <v>0</v>
          </cell>
          <cell r="AW101">
            <v>0</v>
          </cell>
          <cell r="BD101">
            <v>0</v>
          </cell>
        </row>
        <row r="102">
          <cell r="C102">
            <v>0</v>
          </cell>
          <cell r="E102">
            <v>0</v>
          </cell>
          <cell r="G102">
            <v>0</v>
          </cell>
          <cell r="N102">
            <v>0</v>
          </cell>
          <cell r="U102">
            <v>0</v>
          </cell>
          <cell r="X102">
            <v>0</v>
          </cell>
          <cell r="AB102">
            <v>0</v>
          </cell>
          <cell r="AI102">
            <v>0</v>
          </cell>
          <cell r="AP102">
            <v>0</v>
          </cell>
          <cell r="AW102">
            <v>0</v>
          </cell>
          <cell r="BD102">
            <v>0</v>
          </cell>
        </row>
        <row r="103">
          <cell r="C103">
            <v>0</v>
          </cell>
          <cell r="E103">
            <v>0</v>
          </cell>
          <cell r="G103">
            <v>0</v>
          </cell>
          <cell r="N103">
            <v>0</v>
          </cell>
          <cell r="U103">
            <v>0</v>
          </cell>
          <cell r="X103">
            <v>0</v>
          </cell>
          <cell r="AB103">
            <v>0</v>
          </cell>
          <cell r="AI103">
            <v>0</v>
          </cell>
          <cell r="AP103">
            <v>0</v>
          </cell>
          <cell r="AW103">
            <v>0</v>
          </cell>
          <cell r="BD103">
            <v>0</v>
          </cell>
        </row>
        <row r="104">
          <cell r="C104">
            <v>0</v>
          </cell>
          <cell r="E104">
            <v>0</v>
          </cell>
          <cell r="G104">
            <v>0</v>
          </cell>
          <cell r="N104">
            <v>0</v>
          </cell>
          <cell r="U104">
            <v>0</v>
          </cell>
          <cell r="X104">
            <v>0</v>
          </cell>
          <cell r="AB104">
            <v>0</v>
          </cell>
          <cell r="AI104">
            <v>0</v>
          </cell>
          <cell r="AP104">
            <v>0</v>
          </cell>
          <cell r="AW104">
            <v>0</v>
          </cell>
          <cell r="BD104">
            <v>0</v>
          </cell>
        </row>
        <row r="105">
          <cell r="C105">
            <v>0</v>
          </cell>
          <cell r="E105">
            <v>0</v>
          </cell>
          <cell r="G105">
            <v>0</v>
          </cell>
          <cell r="N105">
            <v>0</v>
          </cell>
          <cell r="U105">
            <v>0</v>
          </cell>
          <cell r="X105">
            <v>0</v>
          </cell>
          <cell r="AB105">
            <v>0</v>
          </cell>
          <cell r="AI105">
            <v>0</v>
          </cell>
          <cell r="AP105">
            <v>0</v>
          </cell>
          <cell r="AW105">
            <v>0</v>
          </cell>
          <cell r="BD105">
            <v>0</v>
          </cell>
        </row>
        <row r="106">
          <cell r="C106">
            <v>0</v>
          </cell>
          <cell r="E106">
            <v>0</v>
          </cell>
          <cell r="G106">
            <v>0</v>
          </cell>
          <cell r="N106">
            <v>0</v>
          </cell>
          <cell r="U106">
            <v>0</v>
          </cell>
          <cell r="X106">
            <v>0</v>
          </cell>
          <cell r="AB106">
            <v>0</v>
          </cell>
          <cell r="AI106">
            <v>0</v>
          </cell>
          <cell r="AP106">
            <v>0</v>
          </cell>
          <cell r="AW106">
            <v>0</v>
          </cell>
          <cell r="BD106">
            <v>0</v>
          </cell>
        </row>
        <row r="107">
          <cell r="C107">
            <v>0</v>
          </cell>
          <cell r="E107">
            <v>0</v>
          </cell>
          <cell r="G107">
            <v>0</v>
          </cell>
          <cell r="N107">
            <v>0</v>
          </cell>
          <cell r="U107">
            <v>0</v>
          </cell>
          <cell r="X107">
            <v>0</v>
          </cell>
          <cell r="AB107">
            <v>0</v>
          </cell>
          <cell r="AI107">
            <v>0</v>
          </cell>
          <cell r="AP107">
            <v>0</v>
          </cell>
          <cell r="AW107">
            <v>0</v>
          </cell>
          <cell r="BD107">
            <v>0</v>
          </cell>
        </row>
        <row r="108">
          <cell r="C108">
            <v>0</v>
          </cell>
          <cell r="E108">
            <v>0</v>
          </cell>
          <cell r="G108">
            <v>0</v>
          </cell>
          <cell r="N108">
            <v>0</v>
          </cell>
          <cell r="U108">
            <v>0</v>
          </cell>
          <cell r="X108">
            <v>0</v>
          </cell>
          <cell r="AB108">
            <v>0</v>
          </cell>
          <cell r="AI108">
            <v>0</v>
          </cell>
          <cell r="AP108">
            <v>0</v>
          </cell>
          <cell r="AW108">
            <v>0</v>
          </cell>
          <cell r="BD108">
            <v>0</v>
          </cell>
        </row>
        <row r="109">
          <cell r="C109">
            <v>0</v>
          </cell>
          <cell r="E109">
            <v>0</v>
          </cell>
          <cell r="G109">
            <v>0</v>
          </cell>
          <cell r="N109">
            <v>0</v>
          </cell>
          <cell r="U109">
            <v>0</v>
          </cell>
          <cell r="X109">
            <v>0</v>
          </cell>
          <cell r="AB109">
            <v>0</v>
          </cell>
          <cell r="AI109">
            <v>0</v>
          </cell>
          <cell r="AP109">
            <v>0</v>
          </cell>
          <cell r="AW109">
            <v>0</v>
          </cell>
          <cell r="BD109">
            <v>0</v>
          </cell>
        </row>
        <row r="110">
          <cell r="C110">
            <v>0</v>
          </cell>
          <cell r="E110">
            <v>0</v>
          </cell>
          <cell r="G110">
            <v>0</v>
          </cell>
          <cell r="J110">
            <v>0</v>
          </cell>
          <cell r="L110">
            <v>0</v>
          </cell>
          <cell r="N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E110">
            <v>0</v>
          </cell>
          <cell r="AG110">
            <v>0</v>
          </cell>
          <cell r="AI110">
            <v>0</v>
          </cell>
          <cell r="AL110">
            <v>0</v>
          </cell>
          <cell r="AN110">
            <v>0</v>
          </cell>
          <cell r="AP110">
            <v>0</v>
          </cell>
          <cell r="AS110">
            <v>0</v>
          </cell>
          <cell r="AU110">
            <v>0</v>
          </cell>
          <cell r="AW110">
            <v>0</v>
          </cell>
          <cell r="AZ110">
            <v>0</v>
          </cell>
          <cell r="BB110">
            <v>0</v>
          </cell>
          <cell r="BD110">
            <v>0</v>
          </cell>
        </row>
        <row r="111">
          <cell r="C111">
            <v>0</v>
          </cell>
          <cell r="E111">
            <v>0</v>
          </cell>
          <cell r="G111">
            <v>0</v>
          </cell>
          <cell r="N111">
            <v>0</v>
          </cell>
          <cell r="U111">
            <v>0</v>
          </cell>
          <cell r="X111">
            <v>0</v>
          </cell>
          <cell r="AB111">
            <v>0</v>
          </cell>
          <cell r="AI111">
            <v>0</v>
          </cell>
          <cell r="AP111">
            <v>0</v>
          </cell>
          <cell r="AW111">
            <v>0</v>
          </cell>
          <cell r="BD111">
            <v>0</v>
          </cell>
        </row>
        <row r="112">
          <cell r="C112">
            <v>0</v>
          </cell>
          <cell r="E112">
            <v>0</v>
          </cell>
          <cell r="G112">
            <v>0</v>
          </cell>
          <cell r="N112">
            <v>0</v>
          </cell>
          <cell r="U112">
            <v>0</v>
          </cell>
          <cell r="X112">
            <v>0</v>
          </cell>
          <cell r="AB112">
            <v>0</v>
          </cell>
          <cell r="AI112">
            <v>0</v>
          </cell>
          <cell r="AP112">
            <v>0</v>
          </cell>
          <cell r="AW112">
            <v>0</v>
          </cell>
          <cell r="BD112">
            <v>0</v>
          </cell>
        </row>
        <row r="113">
          <cell r="C113">
            <v>0</v>
          </cell>
          <cell r="E113">
            <v>0</v>
          </cell>
          <cell r="G113">
            <v>0</v>
          </cell>
          <cell r="N113">
            <v>0</v>
          </cell>
          <cell r="U113">
            <v>0</v>
          </cell>
          <cell r="X113">
            <v>0</v>
          </cell>
          <cell r="AB113">
            <v>0</v>
          </cell>
          <cell r="AI113">
            <v>0</v>
          </cell>
          <cell r="AP113">
            <v>0</v>
          </cell>
          <cell r="AW113">
            <v>0</v>
          </cell>
          <cell r="BD113">
            <v>0</v>
          </cell>
        </row>
        <row r="114">
          <cell r="C114">
            <v>0</v>
          </cell>
          <cell r="E114">
            <v>0</v>
          </cell>
          <cell r="G114">
            <v>0</v>
          </cell>
          <cell r="N114">
            <v>0</v>
          </cell>
          <cell r="U114">
            <v>0</v>
          </cell>
          <cell r="X114">
            <v>0</v>
          </cell>
          <cell r="AB114">
            <v>0</v>
          </cell>
          <cell r="AI114">
            <v>0</v>
          </cell>
          <cell r="AP114">
            <v>0</v>
          </cell>
          <cell r="AW114">
            <v>0</v>
          </cell>
          <cell r="BD114">
            <v>0</v>
          </cell>
        </row>
        <row r="115">
          <cell r="C115">
            <v>0</v>
          </cell>
          <cell r="E115">
            <v>0</v>
          </cell>
          <cell r="G115">
            <v>0</v>
          </cell>
          <cell r="N115">
            <v>0</v>
          </cell>
          <cell r="U115">
            <v>0</v>
          </cell>
          <cell r="X115">
            <v>0</v>
          </cell>
          <cell r="AB115">
            <v>0</v>
          </cell>
          <cell r="AI115">
            <v>0</v>
          </cell>
          <cell r="AP115">
            <v>0</v>
          </cell>
          <cell r="AW115">
            <v>0</v>
          </cell>
          <cell r="BD115">
            <v>0</v>
          </cell>
        </row>
        <row r="116">
          <cell r="C116">
            <v>0</v>
          </cell>
          <cell r="E116">
            <v>0</v>
          </cell>
          <cell r="G116">
            <v>0</v>
          </cell>
          <cell r="J116">
            <v>0</v>
          </cell>
          <cell r="L116">
            <v>0</v>
          </cell>
          <cell r="N116">
            <v>0</v>
          </cell>
          <cell r="Q116">
            <v>0</v>
          </cell>
          <cell r="S116">
            <v>0</v>
          </cell>
          <cell r="U116">
            <v>0</v>
          </cell>
          <cell r="X116">
            <v>0</v>
          </cell>
          <cell r="Z116">
            <v>0</v>
          </cell>
          <cell r="AB116">
            <v>0</v>
          </cell>
          <cell r="AE116">
            <v>0</v>
          </cell>
          <cell r="AG116">
            <v>0</v>
          </cell>
          <cell r="AI116">
            <v>0</v>
          </cell>
          <cell r="AL116">
            <v>0</v>
          </cell>
          <cell r="AN116">
            <v>0</v>
          </cell>
          <cell r="AP116">
            <v>0</v>
          </cell>
          <cell r="AS116">
            <v>0</v>
          </cell>
          <cell r="AU116">
            <v>0</v>
          </cell>
          <cell r="AW116">
            <v>0</v>
          </cell>
          <cell r="AZ116">
            <v>0</v>
          </cell>
          <cell r="BB116">
            <v>0</v>
          </cell>
          <cell r="BD116">
            <v>0</v>
          </cell>
        </row>
        <row r="117">
          <cell r="C117">
            <v>0</v>
          </cell>
          <cell r="E117">
            <v>0</v>
          </cell>
          <cell r="G117">
            <v>0</v>
          </cell>
          <cell r="N117">
            <v>0</v>
          </cell>
          <cell r="U117">
            <v>0</v>
          </cell>
          <cell r="X117">
            <v>0</v>
          </cell>
          <cell r="AB117">
            <v>0</v>
          </cell>
          <cell r="AI117">
            <v>0</v>
          </cell>
          <cell r="AP117">
            <v>0</v>
          </cell>
          <cell r="AW117">
            <v>0</v>
          </cell>
          <cell r="BD117">
            <v>0</v>
          </cell>
        </row>
        <row r="118">
          <cell r="C118">
            <v>0</v>
          </cell>
          <cell r="E118">
            <v>0</v>
          </cell>
          <cell r="G118">
            <v>0</v>
          </cell>
          <cell r="N118">
            <v>0</v>
          </cell>
          <cell r="U118">
            <v>0</v>
          </cell>
          <cell r="X118">
            <v>0</v>
          </cell>
          <cell r="AB118">
            <v>0</v>
          </cell>
          <cell r="AI118">
            <v>0</v>
          </cell>
          <cell r="AP118">
            <v>0</v>
          </cell>
          <cell r="AW118">
            <v>0</v>
          </cell>
          <cell r="BD118">
            <v>0</v>
          </cell>
        </row>
        <row r="119">
          <cell r="C119">
            <v>0</v>
          </cell>
          <cell r="E119">
            <v>0</v>
          </cell>
          <cell r="G119">
            <v>0</v>
          </cell>
          <cell r="J119">
            <v>0</v>
          </cell>
          <cell r="L119">
            <v>0</v>
          </cell>
          <cell r="N119">
            <v>0</v>
          </cell>
          <cell r="Q119">
            <v>0</v>
          </cell>
          <cell r="S119">
            <v>0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E119">
            <v>0</v>
          </cell>
          <cell r="AG119">
            <v>0</v>
          </cell>
          <cell r="AI119">
            <v>0</v>
          </cell>
          <cell r="AL119">
            <v>0</v>
          </cell>
          <cell r="AN119">
            <v>0</v>
          </cell>
          <cell r="AP119">
            <v>0</v>
          </cell>
          <cell r="AS119">
            <v>0</v>
          </cell>
          <cell r="AU119">
            <v>0</v>
          </cell>
          <cell r="AW119">
            <v>0</v>
          </cell>
          <cell r="AZ119">
            <v>0</v>
          </cell>
          <cell r="BB119">
            <v>0</v>
          </cell>
          <cell r="BD119">
            <v>0</v>
          </cell>
        </row>
        <row r="120">
          <cell r="C120">
            <v>0</v>
          </cell>
          <cell r="E120">
            <v>0</v>
          </cell>
          <cell r="G120">
            <v>0</v>
          </cell>
          <cell r="N120">
            <v>0</v>
          </cell>
          <cell r="U120">
            <v>0</v>
          </cell>
          <cell r="X120">
            <v>0</v>
          </cell>
          <cell r="AB120">
            <v>0</v>
          </cell>
          <cell r="AI120">
            <v>0</v>
          </cell>
          <cell r="AP120">
            <v>0</v>
          </cell>
          <cell r="AW120">
            <v>0</v>
          </cell>
          <cell r="BD120">
            <v>0</v>
          </cell>
        </row>
        <row r="121">
          <cell r="C121">
            <v>0</v>
          </cell>
          <cell r="E121">
            <v>0</v>
          </cell>
          <cell r="G121">
            <v>0</v>
          </cell>
          <cell r="N121">
            <v>0</v>
          </cell>
          <cell r="U121">
            <v>0</v>
          </cell>
          <cell r="X121">
            <v>0</v>
          </cell>
          <cell r="AB121">
            <v>0</v>
          </cell>
          <cell r="AI121">
            <v>0</v>
          </cell>
          <cell r="AP121">
            <v>0</v>
          </cell>
          <cell r="AW121">
            <v>0</v>
          </cell>
          <cell r="BD121">
            <v>0</v>
          </cell>
        </row>
        <row r="122">
          <cell r="C122">
            <v>0</v>
          </cell>
          <cell r="E122">
            <v>0</v>
          </cell>
          <cell r="G122">
            <v>0</v>
          </cell>
          <cell r="N122">
            <v>0</v>
          </cell>
          <cell r="U122">
            <v>0</v>
          </cell>
          <cell r="X122">
            <v>0</v>
          </cell>
          <cell r="AB122">
            <v>0</v>
          </cell>
          <cell r="AI122">
            <v>0</v>
          </cell>
          <cell r="AP122">
            <v>0</v>
          </cell>
          <cell r="AW122">
            <v>0</v>
          </cell>
          <cell r="BD122">
            <v>0</v>
          </cell>
        </row>
        <row r="123">
          <cell r="C123">
            <v>0</v>
          </cell>
          <cell r="E123">
            <v>0</v>
          </cell>
          <cell r="G123">
            <v>0</v>
          </cell>
          <cell r="J123">
            <v>0</v>
          </cell>
          <cell r="L123">
            <v>0</v>
          </cell>
          <cell r="N123">
            <v>0</v>
          </cell>
          <cell r="Q123">
            <v>0</v>
          </cell>
          <cell r="S123">
            <v>0</v>
          </cell>
          <cell r="U123">
            <v>0</v>
          </cell>
          <cell r="X123">
            <v>0</v>
          </cell>
          <cell r="Z123">
            <v>0</v>
          </cell>
          <cell r="AB123">
            <v>0</v>
          </cell>
          <cell r="AE123">
            <v>0</v>
          </cell>
          <cell r="AG123">
            <v>0</v>
          </cell>
          <cell r="AI123">
            <v>0</v>
          </cell>
          <cell r="AL123">
            <v>0</v>
          </cell>
          <cell r="AN123">
            <v>0</v>
          </cell>
          <cell r="AP123">
            <v>0</v>
          </cell>
          <cell r="AS123">
            <v>0</v>
          </cell>
          <cell r="AU123">
            <v>0</v>
          </cell>
          <cell r="AW123">
            <v>0</v>
          </cell>
          <cell r="AZ123">
            <v>0</v>
          </cell>
          <cell r="BB123">
            <v>0</v>
          </cell>
          <cell r="BD123">
            <v>0</v>
          </cell>
        </row>
        <row r="124">
          <cell r="C124">
            <v>0</v>
          </cell>
          <cell r="E124">
            <v>0</v>
          </cell>
          <cell r="G124">
            <v>0</v>
          </cell>
          <cell r="N124">
            <v>0</v>
          </cell>
          <cell r="U124">
            <v>0</v>
          </cell>
          <cell r="X124">
            <v>0</v>
          </cell>
          <cell r="AB124">
            <v>0</v>
          </cell>
          <cell r="AI124">
            <v>0</v>
          </cell>
          <cell r="AP124">
            <v>0</v>
          </cell>
          <cell r="AW124">
            <v>0</v>
          </cell>
          <cell r="BD124">
            <v>0</v>
          </cell>
        </row>
        <row r="125">
          <cell r="C125">
            <v>0</v>
          </cell>
          <cell r="E125">
            <v>0</v>
          </cell>
          <cell r="G125">
            <v>0</v>
          </cell>
          <cell r="J125">
            <v>0</v>
          </cell>
          <cell r="L125">
            <v>0</v>
          </cell>
          <cell r="N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E125">
            <v>0</v>
          </cell>
          <cell r="AG125">
            <v>0</v>
          </cell>
          <cell r="AI125">
            <v>0</v>
          </cell>
          <cell r="AL125">
            <v>0</v>
          </cell>
          <cell r="AN125">
            <v>0</v>
          </cell>
          <cell r="AP125">
            <v>0</v>
          </cell>
          <cell r="AS125">
            <v>0</v>
          </cell>
          <cell r="AU125">
            <v>0</v>
          </cell>
          <cell r="AW125">
            <v>0</v>
          </cell>
          <cell r="AZ125">
            <v>0</v>
          </cell>
          <cell r="BB125">
            <v>0</v>
          </cell>
          <cell r="BD125">
            <v>0</v>
          </cell>
        </row>
        <row r="126">
          <cell r="C126">
            <v>0</v>
          </cell>
          <cell r="E126">
            <v>0</v>
          </cell>
          <cell r="G126">
            <v>0</v>
          </cell>
          <cell r="J126">
            <v>0</v>
          </cell>
          <cell r="L126">
            <v>0</v>
          </cell>
          <cell r="N126">
            <v>0</v>
          </cell>
          <cell r="Q126">
            <v>0</v>
          </cell>
          <cell r="S126">
            <v>0</v>
          </cell>
          <cell r="U126">
            <v>0</v>
          </cell>
          <cell r="W126" t="str">
            <v> </v>
          </cell>
          <cell r="X126">
            <v>0</v>
          </cell>
          <cell r="Z126">
            <v>0</v>
          </cell>
          <cell r="AB126">
            <v>0</v>
          </cell>
          <cell r="AE126">
            <v>0</v>
          </cell>
          <cell r="AG126">
            <v>0</v>
          </cell>
          <cell r="AI126">
            <v>0</v>
          </cell>
          <cell r="AL126">
            <v>0</v>
          </cell>
          <cell r="AN126">
            <v>0</v>
          </cell>
          <cell r="AP126">
            <v>0</v>
          </cell>
          <cell r="AS126">
            <v>0</v>
          </cell>
          <cell r="AU126">
            <v>0</v>
          </cell>
          <cell r="AW126">
            <v>0</v>
          </cell>
          <cell r="AZ126">
            <v>0</v>
          </cell>
          <cell r="BB126">
            <v>0</v>
          </cell>
          <cell r="BD126">
            <v>0</v>
          </cell>
        </row>
        <row r="127">
          <cell r="C127">
            <v>0</v>
          </cell>
          <cell r="E127">
            <v>0</v>
          </cell>
          <cell r="G127">
            <v>0</v>
          </cell>
          <cell r="J127">
            <v>0</v>
          </cell>
          <cell r="L127">
            <v>0</v>
          </cell>
          <cell r="N127">
            <v>0</v>
          </cell>
          <cell r="Q127">
            <v>0</v>
          </cell>
          <cell r="S127">
            <v>0</v>
          </cell>
          <cell r="U127">
            <v>0</v>
          </cell>
          <cell r="X127">
            <v>0</v>
          </cell>
          <cell r="Z127">
            <v>0</v>
          </cell>
          <cell r="AB127">
            <v>0</v>
          </cell>
          <cell r="AE127">
            <v>0</v>
          </cell>
          <cell r="AG127">
            <v>0</v>
          </cell>
          <cell r="AI127">
            <v>0</v>
          </cell>
          <cell r="AL127">
            <v>0</v>
          </cell>
          <cell r="AN127">
            <v>0</v>
          </cell>
          <cell r="AP127">
            <v>0</v>
          </cell>
          <cell r="AS127">
            <v>0</v>
          </cell>
          <cell r="AU127">
            <v>0</v>
          </cell>
          <cell r="AW127">
            <v>0</v>
          </cell>
          <cell r="AZ127">
            <v>0</v>
          </cell>
          <cell r="BB127">
            <v>0</v>
          </cell>
          <cell r="BD127">
            <v>0</v>
          </cell>
        </row>
        <row r="128">
          <cell r="C128">
            <v>0</v>
          </cell>
          <cell r="E128">
            <v>0</v>
          </cell>
          <cell r="G128">
            <v>0</v>
          </cell>
          <cell r="N128">
            <v>0</v>
          </cell>
          <cell r="U128">
            <v>0</v>
          </cell>
          <cell r="AB128">
            <v>0</v>
          </cell>
          <cell r="AI128">
            <v>0</v>
          </cell>
          <cell r="AW128">
            <v>0</v>
          </cell>
          <cell r="BD128">
            <v>0</v>
          </cell>
        </row>
        <row r="129">
          <cell r="C129">
            <v>0</v>
          </cell>
          <cell r="E129">
            <v>0</v>
          </cell>
          <cell r="G129">
            <v>0</v>
          </cell>
          <cell r="J129">
            <v>0</v>
          </cell>
          <cell r="L129">
            <v>0</v>
          </cell>
          <cell r="N129">
            <v>0</v>
          </cell>
          <cell r="Q129">
            <v>0</v>
          </cell>
          <cell r="S129">
            <v>0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E129">
            <v>0</v>
          </cell>
          <cell r="AG129">
            <v>0</v>
          </cell>
          <cell r="AI129">
            <v>0</v>
          </cell>
          <cell r="AL129">
            <v>0</v>
          </cell>
          <cell r="AN129">
            <v>0</v>
          </cell>
          <cell r="AP129">
            <v>0</v>
          </cell>
          <cell r="AS129">
            <v>0</v>
          </cell>
          <cell r="AU129">
            <v>0</v>
          </cell>
          <cell r="AW129">
            <v>0</v>
          </cell>
          <cell r="AZ129">
            <v>0</v>
          </cell>
          <cell r="BB129">
            <v>0</v>
          </cell>
          <cell r="BD129">
            <v>0</v>
          </cell>
        </row>
        <row r="130">
          <cell r="C130">
            <v>0</v>
          </cell>
          <cell r="E130">
            <v>0</v>
          </cell>
          <cell r="G130">
            <v>0</v>
          </cell>
        </row>
        <row r="131">
          <cell r="C131">
            <v>0</v>
          </cell>
          <cell r="E131">
            <v>0</v>
          </cell>
          <cell r="G131">
            <v>0</v>
          </cell>
          <cell r="J131">
            <v>0</v>
          </cell>
          <cell r="L131">
            <v>0</v>
          </cell>
          <cell r="N131">
            <v>0</v>
          </cell>
          <cell r="Q131">
            <v>0</v>
          </cell>
          <cell r="S131">
            <v>0</v>
          </cell>
          <cell r="U131">
            <v>0</v>
          </cell>
          <cell r="X131">
            <v>0</v>
          </cell>
          <cell r="Z131">
            <v>0</v>
          </cell>
          <cell r="AB131">
            <v>0</v>
          </cell>
          <cell r="AE131">
            <v>0</v>
          </cell>
          <cell r="AG131">
            <v>0</v>
          </cell>
          <cell r="AI131">
            <v>0</v>
          </cell>
          <cell r="AL131">
            <v>0</v>
          </cell>
          <cell r="AN131">
            <v>0</v>
          </cell>
          <cell r="AP131">
            <v>0</v>
          </cell>
          <cell r="AS131">
            <v>0</v>
          </cell>
          <cell r="AU131">
            <v>0</v>
          </cell>
          <cell r="AW131">
            <v>0</v>
          </cell>
          <cell r="AZ131">
            <v>0</v>
          </cell>
          <cell r="BB131">
            <v>0</v>
          </cell>
          <cell r="BD131">
            <v>0</v>
          </cell>
        </row>
        <row r="134">
          <cell r="J134" t="str">
            <v>#RACCOLTA E SPAZZAMENTO</v>
          </cell>
          <cell r="O134" t="str">
            <v>B01311</v>
          </cell>
          <cell r="Q134" t="str">
            <v>#ALTRI SERVIZI</v>
          </cell>
          <cell r="V134" t="str">
            <v>B01312</v>
          </cell>
          <cell r="X134" t="str">
            <v>#SERVIZI CIMITERIALI</v>
          </cell>
          <cell r="AC134" t="str">
            <v>B01313</v>
          </cell>
          <cell r="AE134" t="str">
            <v>#STRUTTURA AREA AMBIENTE</v>
          </cell>
          <cell r="AJ134" t="str">
            <v>B01314</v>
          </cell>
        </row>
        <row r="135">
          <cell r="C135" t="str">
            <v>Consuntivo 2003</v>
          </cell>
          <cell r="E135" t="str">
            <v>Budget  2004</v>
          </cell>
          <cell r="G135" t="str">
            <v>Consuntivo 2004</v>
          </cell>
          <cell r="J135" t="str">
            <v>Consuntivo 2003</v>
          </cell>
          <cell r="L135" t="str">
            <v>Budget  2004</v>
          </cell>
          <cell r="N135" t="str">
            <v>Consuntivo 2004</v>
          </cell>
          <cell r="Q135" t="str">
            <v>Consuntivo 2003</v>
          </cell>
          <cell r="S135" t="str">
            <v>Budget  2004</v>
          </cell>
          <cell r="U135" t="str">
            <v>Consuntivo 2004</v>
          </cell>
          <cell r="X135" t="str">
            <v>Consuntivo 2003</v>
          </cell>
          <cell r="Z135" t="str">
            <v>Budget  2004</v>
          </cell>
          <cell r="AB135" t="str">
            <v>Consuntivo 2004</v>
          </cell>
          <cell r="AE135" t="str">
            <v>Consuntivo 2003</v>
          </cell>
          <cell r="AG135" t="str">
            <v>Budget  2004</v>
          </cell>
          <cell r="AI135" t="str">
            <v>Consuntivo 2004</v>
          </cell>
        </row>
        <row r="136">
          <cell r="C136" t="str">
            <v>migliaia di €</v>
          </cell>
          <cell r="D136" t="str">
            <v>Q.TA (milioni)</v>
          </cell>
          <cell r="E136" t="str">
            <v>migliaia di €</v>
          </cell>
          <cell r="F136" t="str">
            <v>Q.TA (milioni)</v>
          </cell>
          <cell r="G136" t="str">
            <v>migliaia di €</v>
          </cell>
          <cell r="H136" t="str">
            <v>Q.TA (milioni)</v>
          </cell>
          <cell r="J136" t="str">
            <v>migliaia di €</v>
          </cell>
          <cell r="K136" t="str">
            <v>Q.TA (milioni)</v>
          </cell>
          <cell r="L136" t="str">
            <v>migliaia di €</v>
          </cell>
          <cell r="M136" t="str">
            <v>Q.TA (milioni)</v>
          </cell>
          <cell r="N136" t="str">
            <v>migliaia di €</v>
          </cell>
          <cell r="O136" t="str">
            <v>Q.TA (milioni)</v>
          </cell>
          <cell r="Q136" t="str">
            <v>migliaia di €</v>
          </cell>
          <cell r="R136" t="str">
            <v>Q.TA (milioni)</v>
          </cell>
          <cell r="S136" t="str">
            <v>migliaia di €</v>
          </cell>
          <cell r="T136" t="str">
            <v>Q.TA (milioni)</v>
          </cell>
          <cell r="U136" t="str">
            <v>migliaia di €</v>
          </cell>
          <cell r="V136" t="str">
            <v>Q.TA (milioni)</v>
          </cell>
          <cell r="X136" t="str">
            <v>migliaia di €</v>
          </cell>
          <cell r="Y136" t="str">
            <v>Q.TA (milioni)</v>
          </cell>
          <cell r="Z136" t="str">
            <v>migliaia di €</v>
          </cell>
          <cell r="AA136" t="str">
            <v>Q.TA (milioni)</v>
          </cell>
          <cell r="AB136" t="str">
            <v>migliaia di €</v>
          </cell>
          <cell r="AC136" t="str">
            <v>Q.TA (milioni)</v>
          </cell>
          <cell r="AE136" t="str">
            <v>migliaia di €</v>
          </cell>
          <cell r="AF136" t="str">
            <v>Q.TA (milioni)</v>
          </cell>
          <cell r="AG136" t="str">
            <v>migliaia di €</v>
          </cell>
          <cell r="AH136" t="str">
            <v>Q.TA (milioni)</v>
          </cell>
          <cell r="AI136" t="str">
            <v>migliaia di €</v>
          </cell>
          <cell r="AJ136" t="str">
            <v>Q.TA (milioni)</v>
          </cell>
        </row>
        <row r="137">
          <cell r="C137">
            <v>0</v>
          </cell>
          <cell r="E137">
            <v>0</v>
          </cell>
          <cell r="G137">
            <v>0</v>
          </cell>
          <cell r="J137">
            <v>0</v>
          </cell>
          <cell r="L137">
            <v>0</v>
          </cell>
          <cell r="N137">
            <v>0</v>
          </cell>
          <cell r="Q137">
            <v>0</v>
          </cell>
          <cell r="S137">
            <v>0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E137">
            <v>0</v>
          </cell>
          <cell r="AG137">
            <v>0</v>
          </cell>
          <cell r="AI137">
            <v>0</v>
          </cell>
        </row>
        <row r="138">
          <cell r="C138">
            <v>0</v>
          </cell>
          <cell r="E138">
            <v>0</v>
          </cell>
          <cell r="G138">
            <v>0</v>
          </cell>
          <cell r="J138">
            <v>0</v>
          </cell>
          <cell r="N138">
            <v>0</v>
          </cell>
          <cell r="Q138">
            <v>0</v>
          </cell>
          <cell r="U138">
            <v>0</v>
          </cell>
          <cell r="X138">
            <v>0</v>
          </cell>
          <cell r="AB138">
            <v>0</v>
          </cell>
          <cell r="AE138">
            <v>0</v>
          </cell>
          <cell r="AI138">
            <v>0</v>
          </cell>
        </row>
        <row r="139">
          <cell r="C139">
            <v>0</v>
          </cell>
          <cell r="E139">
            <v>0</v>
          </cell>
          <cell r="G139">
            <v>0</v>
          </cell>
          <cell r="J139">
            <v>0</v>
          </cell>
          <cell r="N139">
            <v>0</v>
          </cell>
          <cell r="Q139">
            <v>0</v>
          </cell>
          <cell r="U139">
            <v>0</v>
          </cell>
          <cell r="X139">
            <v>0</v>
          </cell>
          <cell r="AB139">
            <v>0</v>
          </cell>
          <cell r="AE139">
            <v>0</v>
          </cell>
          <cell r="AI139">
            <v>0</v>
          </cell>
        </row>
        <row r="141">
          <cell r="C141">
            <v>0</v>
          </cell>
          <cell r="E141">
            <v>0</v>
          </cell>
          <cell r="G141">
            <v>0</v>
          </cell>
          <cell r="J141">
            <v>0</v>
          </cell>
          <cell r="L141">
            <v>0</v>
          </cell>
          <cell r="N141">
            <v>0</v>
          </cell>
          <cell r="Q141">
            <v>0</v>
          </cell>
          <cell r="S141">
            <v>0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E141">
            <v>0</v>
          </cell>
          <cell r="AG141">
            <v>0</v>
          </cell>
          <cell r="AI141">
            <v>0</v>
          </cell>
        </row>
        <row r="143">
          <cell r="C143">
            <v>0</v>
          </cell>
          <cell r="E143">
            <v>0</v>
          </cell>
          <cell r="G143">
            <v>0</v>
          </cell>
          <cell r="J143">
            <v>0</v>
          </cell>
          <cell r="L143">
            <v>0</v>
          </cell>
          <cell r="N143">
            <v>0</v>
          </cell>
          <cell r="Q143">
            <v>0</v>
          </cell>
          <cell r="S143">
            <v>0</v>
          </cell>
          <cell r="U143">
            <v>0</v>
          </cell>
          <cell r="X143">
            <v>0</v>
          </cell>
          <cell r="Z143">
            <v>0</v>
          </cell>
          <cell r="AB143">
            <v>0</v>
          </cell>
          <cell r="AE143">
            <v>0</v>
          </cell>
          <cell r="AG143">
            <v>0</v>
          </cell>
          <cell r="AI143">
            <v>0</v>
          </cell>
        </row>
        <row r="144">
          <cell r="C144">
            <v>0</v>
          </cell>
          <cell r="E144">
            <v>0</v>
          </cell>
          <cell r="G144">
            <v>0</v>
          </cell>
          <cell r="J144">
            <v>0</v>
          </cell>
          <cell r="L144">
            <v>0</v>
          </cell>
          <cell r="N144">
            <v>0</v>
          </cell>
          <cell r="Q144">
            <v>0</v>
          </cell>
          <cell r="S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E144">
            <v>0</v>
          </cell>
          <cell r="AG144">
            <v>0</v>
          </cell>
          <cell r="AI144">
            <v>0</v>
          </cell>
        </row>
        <row r="145">
          <cell r="C145">
            <v>0</v>
          </cell>
          <cell r="E145">
            <v>0</v>
          </cell>
          <cell r="G145">
            <v>0</v>
          </cell>
          <cell r="J145">
            <v>0</v>
          </cell>
          <cell r="N145">
            <v>0</v>
          </cell>
          <cell r="Q145">
            <v>0</v>
          </cell>
          <cell r="U145">
            <v>0</v>
          </cell>
          <cell r="X145">
            <v>0</v>
          </cell>
          <cell r="AB145">
            <v>0</v>
          </cell>
          <cell r="AE145">
            <v>0</v>
          </cell>
          <cell r="AI145">
            <v>0</v>
          </cell>
        </row>
        <row r="146">
          <cell r="C146">
            <v>0</v>
          </cell>
          <cell r="E146">
            <v>0</v>
          </cell>
          <cell r="G146">
            <v>0</v>
          </cell>
          <cell r="J146">
            <v>0</v>
          </cell>
          <cell r="N146">
            <v>0</v>
          </cell>
          <cell r="Q146">
            <v>0</v>
          </cell>
          <cell r="U146">
            <v>0</v>
          </cell>
          <cell r="X146">
            <v>0</v>
          </cell>
          <cell r="AB146">
            <v>0</v>
          </cell>
          <cell r="AE146">
            <v>0</v>
          </cell>
          <cell r="AI146">
            <v>0</v>
          </cell>
        </row>
        <row r="147">
          <cell r="C147">
            <v>0</v>
          </cell>
          <cell r="E147">
            <v>0</v>
          </cell>
          <cell r="G147">
            <v>0</v>
          </cell>
          <cell r="J147">
            <v>0</v>
          </cell>
          <cell r="N147">
            <v>0</v>
          </cell>
          <cell r="Q147">
            <v>0</v>
          </cell>
          <cell r="U147">
            <v>0</v>
          </cell>
          <cell r="X147">
            <v>0</v>
          </cell>
          <cell r="AB147">
            <v>0</v>
          </cell>
          <cell r="AE147">
            <v>0</v>
          </cell>
          <cell r="AI147">
            <v>0</v>
          </cell>
        </row>
        <row r="148">
          <cell r="C148">
            <v>0</v>
          </cell>
          <cell r="E148">
            <v>0</v>
          </cell>
          <cell r="G148">
            <v>0</v>
          </cell>
          <cell r="J148">
            <v>0</v>
          </cell>
          <cell r="N148">
            <v>0</v>
          </cell>
          <cell r="Q148">
            <v>0</v>
          </cell>
          <cell r="U148">
            <v>0</v>
          </cell>
          <cell r="X148">
            <v>0</v>
          </cell>
          <cell r="AB148">
            <v>0</v>
          </cell>
          <cell r="AE148">
            <v>0</v>
          </cell>
          <cell r="AI148">
            <v>0</v>
          </cell>
        </row>
        <row r="149">
          <cell r="C149">
            <v>0</v>
          </cell>
          <cell r="E149">
            <v>0</v>
          </cell>
          <cell r="G149">
            <v>0</v>
          </cell>
          <cell r="J149">
            <v>0</v>
          </cell>
          <cell r="N149">
            <v>0</v>
          </cell>
          <cell r="Q149">
            <v>0</v>
          </cell>
          <cell r="U149">
            <v>0</v>
          </cell>
          <cell r="X149">
            <v>0</v>
          </cell>
          <cell r="AB149">
            <v>0</v>
          </cell>
          <cell r="AE149">
            <v>0</v>
          </cell>
          <cell r="AI149">
            <v>0</v>
          </cell>
        </row>
        <row r="150">
          <cell r="C150">
            <v>0</v>
          </cell>
          <cell r="E150">
            <v>0</v>
          </cell>
          <cell r="G150">
            <v>0</v>
          </cell>
          <cell r="J150">
            <v>0</v>
          </cell>
          <cell r="N150">
            <v>0</v>
          </cell>
          <cell r="Q150">
            <v>0</v>
          </cell>
          <cell r="U150">
            <v>0</v>
          </cell>
          <cell r="X150">
            <v>0</v>
          </cell>
          <cell r="AB150">
            <v>0</v>
          </cell>
          <cell r="AE150">
            <v>0</v>
          </cell>
          <cell r="AI150">
            <v>0</v>
          </cell>
        </row>
        <row r="151">
          <cell r="C151">
            <v>0</v>
          </cell>
          <cell r="E151">
            <v>0</v>
          </cell>
          <cell r="G151">
            <v>0</v>
          </cell>
          <cell r="J151">
            <v>0</v>
          </cell>
          <cell r="L151">
            <v>0</v>
          </cell>
          <cell r="N151">
            <v>0</v>
          </cell>
          <cell r="Q151">
            <v>0</v>
          </cell>
          <cell r="S151">
            <v>0</v>
          </cell>
          <cell r="U151">
            <v>0</v>
          </cell>
          <cell r="X151">
            <v>0</v>
          </cell>
          <cell r="Z151">
            <v>0</v>
          </cell>
          <cell r="AB151">
            <v>0</v>
          </cell>
          <cell r="AE151">
            <v>0</v>
          </cell>
          <cell r="AG151">
            <v>0</v>
          </cell>
          <cell r="AI151">
            <v>0</v>
          </cell>
        </row>
        <row r="152">
          <cell r="C152">
            <v>0</v>
          </cell>
          <cell r="E152">
            <v>0</v>
          </cell>
          <cell r="G152">
            <v>0</v>
          </cell>
          <cell r="J152">
            <v>0</v>
          </cell>
          <cell r="N152">
            <v>0</v>
          </cell>
          <cell r="Q152">
            <v>0</v>
          </cell>
          <cell r="U152">
            <v>0</v>
          </cell>
          <cell r="X152">
            <v>0</v>
          </cell>
          <cell r="AB152">
            <v>0</v>
          </cell>
          <cell r="AE152">
            <v>0</v>
          </cell>
          <cell r="AI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J153">
            <v>0</v>
          </cell>
          <cell r="N153">
            <v>0</v>
          </cell>
          <cell r="Q153">
            <v>0</v>
          </cell>
          <cell r="U153">
            <v>0</v>
          </cell>
          <cell r="X153">
            <v>0</v>
          </cell>
          <cell r="AB153">
            <v>0</v>
          </cell>
          <cell r="AE153">
            <v>0</v>
          </cell>
          <cell r="AI153">
            <v>0</v>
          </cell>
        </row>
        <row r="154">
          <cell r="C154">
            <v>0</v>
          </cell>
          <cell r="E154">
            <v>0</v>
          </cell>
          <cell r="G154">
            <v>0</v>
          </cell>
          <cell r="J154">
            <v>0</v>
          </cell>
          <cell r="N154">
            <v>0</v>
          </cell>
          <cell r="Q154">
            <v>0</v>
          </cell>
          <cell r="U154">
            <v>0</v>
          </cell>
          <cell r="X154">
            <v>0</v>
          </cell>
          <cell r="AB154">
            <v>0</v>
          </cell>
          <cell r="AE154">
            <v>0</v>
          </cell>
          <cell r="AI154">
            <v>0</v>
          </cell>
        </row>
        <row r="155">
          <cell r="C155">
            <v>0</v>
          </cell>
          <cell r="E155">
            <v>0</v>
          </cell>
          <cell r="G155">
            <v>0</v>
          </cell>
          <cell r="J155">
            <v>0</v>
          </cell>
          <cell r="N155">
            <v>0</v>
          </cell>
          <cell r="Q155">
            <v>0</v>
          </cell>
          <cell r="U155">
            <v>0</v>
          </cell>
          <cell r="X155">
            <v>0</v>
          </cell>
          <cell r="AB155">
            <v>0</v>
          </cell>
          <cell r="AE155">
            <v>0</v>
          </cell>
          <cell r="AI155">
            <v>0</v>
          </cell>
        </row>
        <row r="156">
          <cell r="C156">
            <v>0</v>
          </cell>
          <cell r="E156">
            <v>0</v>
          </cell>
          <cell r="G156">
            <v>0</v>
          </cell>
          <cell r="J156">
            <v>0</v>
          </cell>
          <cell r="N156">
            <v>0</v>
          </cell>
          <cell r="Q156">
            <v>0</v>
          </cell>
          <cell r="U156">
            <v>0</v>
          </cell>
          <cell r="X156">
            <v>0</v>
          </cell>
          <cell r="AB156">
            <v>0</v>
          </cell>
          <cell r="AE156">
            <v>0</v>
          </cell>
          <cell r="AI156">
            <v>0</v>
          </cell>
        </row>
        <row r="157">
          <cell r="C157">
            <v>0</v>
          </cell>
          <cell r="E157">
            <v>0</v>
          </cell>
          <cell r="G157">
            <v>0</v>
          </cell>
          <cell r="J157">
            <v>0</v>
          </cell>
          <cell r="N157">
            <v>0</v>
          </cell>
          <cell r="Q157">
            <v>0</v>
          </cell>
          <cell r="U157">
            <v>0</v>
          </cell>
          <cell r="X157">
            <v>0</v>
          </cell>
          <cell r="AB157">
            <v>0</v>
          </cell>
          <cell r="AE157">
            <v>0</v>
          </cell>
          <cell r="AI157">
            <v>0</v>
          </cell>
        </row>
        <row r="158">
          <cell r="C158">
            <v>0</v>
          </cell>
          <cell r="E158">
            <v>0</v>
          </cell>
          <cell r="G158">
            <v>0</v>
          </cell>
          <cell r="J158">
            <v>0</v>
          </cell>
          <cell r="N158">
            <v>0</v>
          </cell>
          <cell r="Q158">
            <v>0</v>
          </cell>
          <cell r="U158">
            <v>0</v>
          </cell>
          <cell r="X158">
            <v>0</v>
          </cell>
          <cell r="AB158">
            <v>0</v>
          </cell>
          <cell r="AE158">
            <v>0</v>
          </cell>
          <cell r="AI158">
            <v>0</v>
          </cell>
        </row>
        <row r="159">
          <cell r="C159">
            <v>0</v>
          </cell>
          <cell r="E159">
            <v>0</v>
          </cell>
          <cell r="G159">
            <v>0</v>
          </cell>
          <cell r="J159">
            <v>0</v>
          </cell>
          <cell r="L159">
            <v>0</v>
          </cell>
          <cell r="N159">
            <v>0</v>
          </cell>
          <cell r="Q159">
            <v>0</v>
          </cell>
          <cell r="S159">
            <v>0</v>
          </cell>
          <cell r="U159">
            <v>0</v>
          </cell>
          <cell r="X159">
            <v>0</v>
          </cell>
          <cell r="Z159">
            <v>0</v>
          </cell>
          <cell r="AB159">
            <v>0</v>
          </cell>
          <cell r="AE159">
            <v>0</v>
          </cell>
          <cell r="AG159">
            <v>0</v>
          </cell>
          <cell r="AI159">
            <v>0</v>
          </cell>
        </row>
        <row r="160">
          <cell r="C160">
            <v>0</v>
          </cell>
          <cell r="E160">
            <v>0</v>
          </cell>
          <cell r="G160">
            <v>0</v>
          </cell>
          <cell r="J160">
            <v>0</v>
          </cell>
          <cell r="N160">
            <v>0</v>
          </cell>
          <cell r="Q160">
            <v>0</v>
          </cell>
          <cell r="U160">
            <v>0</v>
          </cell>
          <cell r="X160">
            <v>0</v>
          </cell>
          <cell r="AB160">
            <v>0</v>
          </cell>
          <cell r="AE160">
            <v>0</v>
          </cell>
          <cell r="AI160">
            <v>0</v>
          </cell>
        </row>
        <row r="161">
          <cell r="C161">
            <v>0</v>
          </cell>
          <cell r="E161">
            <v>0</v>
          </cell>
          <cell r="G161">
            <v>0</v>
          </cell>
          <cell r="J161">
            <v>0</v>
          </cell>
          <cell r="N161">
            <v>0</v>
          </cell>
          <cell r="Q161">
            <v>0</v>
          </cell>
          <cell r="U161">
            <v>0</v>
          </cell>
          <cell r="X161">
            <v>0</v>
          </cell>
          <cell r="AB161">
            <v>0</v>
          </cell>
          <cell r="AE161">
            <v>0</v>
          </cell>
          <cell r="AI161">
            <v>0</v>
          </cell>
        </row>
        <row r="162">
          <cell r="C162">
            <v>0</v>
          </cell>
          <cell r="E162">
            <v>0</v>
          </cell>
          <cell r="G162">
            <v>0</v>
          </cell>
          <cell r="J162">
            <v>0</v>
          </cell>
          <cell r="N162">
            <v>0</v>
          </cell>
          <cell r="Q162">
            <v>0</v>
          </cell>
          <cell r="U162">
            <v>0</v>
          </cell>
          <cell r="X162">
            <v>0</v>
          </cell>
          <cell r="AB162">
            <v>0</v>
          </cell>
          <cell r="AE162">
            <v>0</v>
          </cell>
          <cell r="AI162">
            <v>0</v>
          </cell>
        </row>
        <row r="163">
          <cell r="C163">
            <v>0</v>
          </cell>
          <cell r="E163">
            <v>0</v>
          </cell>
          <cell r="G163">
            <v>0</v>
          </cell>
          <cell r="J163">
            <v>0</v>
          </cell>
          <cell r="N163">
            <v>0</v>
          </cell>
          <cell r="Q163">
            <v>0</v>
          </cell>
          <cell r="U163">
            <v>0</v>
          </cell>
          <cell r="X163">
            <v>0</v>
          </cell>
          <cell r="AB163">
            <v>0</v>
          </cell>
          <cell r="AE163">
            <v>0</v>
          </cell>
          <cell r="AI163">
            <v>0</v>
          </cell>
        </row>
        <row r="164">
          <cell r="C164">
            <v>0</v>
          </cell>
          <cell r="E164">
            <v>0</v>
          </cell>
          <cell r="G164">
            <v>0</v>
          </cell>
          <cell r="J164">
            <v>0</v>
          </cell>
          <cell r="N164">
            <v>0</v>
          </cell>
          <cell r="Q164">
            <v>0</v>
          </cell>
          <cell r="U164">
            <v>0</v>
          </cell>
          <cell r="X164">
            <v>0</v>
          </cell>
          <cell r="AB164">
            <v>0</v>
          </cell>
          <cell r="AE164">
            <v>0</v>
          </cell>
          <cell r="AI164">
            <v>0</v>
          </cell>
        </row>
        <row r="165">
          <cell r="C165">
            <v>0</v>
          </cell>
          <cell r="E165">
            <v>0</v>
          </cell>
          <cell r="G165">
            <v>0</v>
          </cell>
          <cell r="J165">
            <v>0</v>
          </cell>
          <cell r="N165">
            <v>0</v>
          </cell>
          <cell r="Q165">
            <v>0</v>
          </cell>
          <cell r="U165">
            <v>0</v>
          </cell>
          <cell r="X165">
            <v>0</v>
          </cell>
          <cell r="AB165">
            <v>0</v>
          </cell>
          <cell r="AE165">
            <v>0</v>
          </cell>
          <cell r="AI165">
            <v>0</v>
          </cell>
        </row>
        <row r="166">
          <cell r="C166">
            <v>0</v>
          </cell>
          <cell r="E166">
            <v>0</v>
          </cell>
          <cell r="G166">
            <v>0</v>
          </cell>
          <cell r="J166">
            <v>0</v>
          </cell>
          <cell r="N166">
            <v>0</v>
          </cell>
          <cell r="Q166">
            <v>0</v>
          </cell>
          <cell r="U166">
            <v>0</v>
          </cell>
          <cell r="X166">
            <v>0</v>
          </cell>
          <cell r="AB166">
            <v>0</v>
          </cell>
          <cell r="AE166">
            <v>0</v>
          </cell>
          <cell r="AI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J167">
            <v>0</v>
          </cell>
          <cell r="N167">
            <v>0</v>
          </cell>
          <cell r="Q167">
            <v>0</v>
          </cell>
          <cell r="U167">
            <v>0</v>
          </cell>
          <cell r="X167">
            <v>0</v>
          </cell>
          <cell r="AB167">
            <v>0</v>
          </cell>
          <cell r="AE167">
            <v>0</v>
          </cell>
          <cell r="AI167">
            <v>0</v>
          </cell>
        </row>
        <row r="168">
          <cell r="C168">
            <v>0</v>
          </cell>
          <cell r="E168">
            <v>0</v>
          </cell>
          <cell r="G168">
            <v>0</v>
          </cell>
          <cell r="J168">
            <v>0</v>
          </cell>
          <cell r="N168">
            <v>0</v>
          </cell>
          <cell r="Q168">
            <v>0</v>
          </cell>
          <cell r="U168">
            <v>0</v>
          </cell>
          <cell r="X168">
            <v>0</v>
          </cell>
          <cell r="AB168">
            <v>0</v>
          </cell>
          <cell r="AE168">
            <v>0</v>
          </cell>
          <cell r="AI168">
            <v>0</v>
          </cell>
        </row>
        <row r="169">
          <cell r="C169">
            <v>0</v>
          </cell>
          <cell r="E169">
            <v>0</v>
          </cell>
          <cell r="G169">
            <v>0</v>
          </cell>
          <cell r="J169">
            <v>0</v>
          </cell>
          <cell r="N169">
            <v>0</v>
          </cell>
          <cell r="Q169">
            <v>0</v>
          </cell>
          <cell r="U169">
            <v>0</v>
          </cell>
          <cell r="X169">
            <v>0</v>
          </cell>
          <cell r="AB169">
            <v>0</v>
          </cell>
          <cell r="AE169">
            <v>0</v>
          </cell>
          <cell r="AI169">
            <v>0</v>
          </cell>
        </row>
        <row r="170">
          <cell r="C170">
            <v>0</v>
          </cell>
          <cell r="E170">
            <v>0</v>
          </cell>
          <cell r="G170">
            <v>0</v>
          </cell>
          <cell r="J170">
            <v>0</v>
          </cell>
          <cell r="N170">
            <v>0</v>
          </cell>
          <cell r="Q170">
            <v>0</v>
          </cell>
          <cell r="U170">
            <v>0</v>
          </cell>
          <cell r="X170">
            <v>0</v>
          </cell>
          <cell r="AB170">
            <v>0</v>
          </cell>
          <cell r="AE170">
            <v>0</v>
          </cell>
          <cell r="AI170">
            <v>0</v>
          </cell>
        </row>
        <row r="171">
          <cell r="C171">
            <v>0</v>
          </cell>
          <cell r="E171">
            <v>0</v>
          </cell>
          <cell r="G171">
            <v>0</v>
          </cell>
          <cell r="J171">
            <v>0</v>
          </cell>
          <cell r="N171">
            <v>0</v>
          </cell>
          <cell r="Q171">
            <v>0</v>
          </cell>
          <cell r="U171">
            <v>0</v>
          </cell>
          <cell r="X171">
            <v>0</v>
          </cell>
          <cell r="AB171">
            <v>0</v>
          </cell>
          <cell r="AE171">
            <v>0</v>
          </cell>
          <cell r="AI171">
            <v>0</v>
          </cell>
        </row>
        <row r="172">
          <cell r="C172">
            <v>0</v>
          </cell>
          <cell r="E172">
            <v>0</v>
          </cell>
          <cell r="G172">
            <v>0</v>
          </cell>
          <cell r="J172">
            <v>0</v>
          </cell>
          <cell r="N172">
            <v>0</v>
          </cell>
          <cell r="Q172">
            <v>0</v>
          </cell>
          <cell r="U172">
            <v>0</v>
          </cell>
          <cell r="X172">
            <v>0</v>
          </cell>
          <cell r="AB172">
            <v>0</v>
          </cell>
          <cell r="AE172">
            <v>0</v>
          </cell>
          <cell r="AI172">
            <v>0</v>
          </cell>
        </row>
        <row r="173">
          <cell r="C173">
            <v>0</v>
          </cell>
          <cell r="E173">
            <v>0</v>
          </cell>
          <cell r="G173">
            <v>0</v>
          </cell>
          <cell r="J173">
            <v>0</v>
          </cell>
          <cell r="N173">
            <v>0</v>
          </cell>
          <cell r="Q173">
            <v>0</v>
          </cell>
          <cell r="U173">
            <v>0</v>
          </cell>
          <cell r="X173">
            <v>0</v>
          </cell>
          <cell r="AB173">
            <v>0</v>
          </cell>
          <cell r="AE173">
            <v>0</v>
          </cell>
          <cell r="AI173">
            <v>0</v>
          </cell>
        </row>
        <row r="174">
          <cell r="C174">
            <v>0</v>
          </cell>
          <cell r="E174">
            <v>0</v>
          </cell>
          <cell r="G174">
            <v>0</v>
          </cell>
          <cell r="J174">
            <v>0</v>
          </cell>
          <cell r="N174">
            <v>0</v>
          </cell>
          <cell r="Q174">
            <v>0</v>
          </cell>
          <cell r="U174">
            <v>0</v>
          </cell>
          <cell r="X174">
            <v>0</v>
          </cell>
          <cell r="AB174">
            <v>0</v>
          </cell>
          <cell r="AE174">
            <v>0</v>
          </cell>
          <cell r="AI174">
            <v>0</v>
          </cell>
        </row>
        <row r="175">
          <cell r="C175">
            <v>0</v>
          </cell>
          <cell r="E175">
            <v>0</v>
          </cell>
          <cell r="G175">
            <v>0</v>
          </cell>
          <cell r="J175">
            <v>0</v>
          </cell>
          <cell r="N175">
            <v>0</v>
          </cell>
          <cell r="Q175">
            <v>0</v>
          </cell>
          <cell r="U175">
            <v>0</v>
          </cell>
          <cell r="X175">
            <v>0</v>
          </cell>
          <cell r="AB175">
            <v>0</v>
          </cell>
          <cell r="AE175">
            <v>0</v>
          </cell>
          <cell r="AI175">
            <v>0</v>
          </cell>
        </row>
        <row r="176">
          <cell r="C176">
            <v>0</v>
          </cell>
          <cell r="E176">
            <v>0</v>
          </cell>
          <cell r="G176">
            <v>0</v>
          </cell>
          <cell r="J176">
            <v>0</v>
          </cell>
          <cell r="N176">
            <v>0</v>
          </cell>
          <cell r="Q176">
            <v>0</v>
          </cell>
          <cell r="U176">
            <v>0</v>
          </cell>
          <cell r="X176">
            <v>0</v>
          </cell>
          <cell r="AB176">
            <v>0</v>
          </cell>
          <cell r="AE176">
            <v>0</v>
          </cell>
          <cell r="AI176">
            <v>0</v>
          </cell>
        </row>
        <row r="177">
          <cell r="C177">
            <v>0</v>
          </cell>
          <cell r="E177">
            <v>0</v>
          </cell>
          <cell r="G177">
            <v>0</v>
          </cell>
          <cell r="J177">
            <v>0</v>
          </cell>
          <cell r="N177">
            <v>0</v>
          </cell>
          <cell r="Q177">
            <v>0</v>
          </cell>
          <cell r="U177">
            <v>0</v>
          </cell>
          <cell r="X177">
            <v>0</v>
          </cell>
          <cell r="AB177">
            <v>0</v>
          </cell>
          <cell r="AE177">
            <v>0</v>
          </cell>
          <cell r="AI177">
            <v>0</v>
          </cell>
        </row>
        <row r="178">
          <cell r="C178">
            <v>0</v>
          </cell>
          <cell r="E178">
            <v>0</v>
          </cell>
          <cell r="G178">
            <v>0</v>
          </cell>
          <cell r="J178">
            <v>0</v>
          </cell>
          <cell r="N178">
            <v>0</v>
          </cell>
          <cell r="Q178">
            <v>0</v>
          </cell>
          <cell r="U178">
            <v>0</v>
          </cell>
          <cell r="X178">
            <v>0</v>
          </cell>
          <cell r="AB178">
            <v>0</v>
          </cell>
          <cell r="AE178">
            <v>0</v>
          </cell>
          <cell r="AI178">
            <v>0</v>
          </cell>
        </row>
        <row r="179">
          <cell r="C179">
            <v>0</v>
          </cell>
          <cell r="E179">
            <v>0</v>
          </cell>
          <cell r="G179">
            <v>0</v>
          </cell>
          <cell r="J179">
            <v>0</v>
          </cell>
          <cell r="N179">
            <v>0</v>
          </cell>
          <cell r="Q179">
            <v>0</v>
          </cell>
          <cell r="U179">
            <v>0</v>
          </cell>
          <cell r="X179">
            <v>0</v>
          </cell>
          <cell r="AB179">
            <v>0</v>
          </cell>
          <cell r="AE179">
            <v>0</v>
          </cell>
          <cell r="AI179">
            <v>0</v>
          </cell>
        </row>
        <row r="180">
          <cell r="C180">
            <v>0</v>
          </cell>
          <cell r="E180">
            <v>0</v>
          </cell>
          <cell r="G180">
            <v>0</v>
          </cell>
          <cell r="J180">
            <v>0</v>
          </cell>
          <cell r="N180">
            <v>0</v>
          </cell>
          <cell r="Q180">
            <v>0</v>
          </cell>
          <cell r="U180">
            <v>0</v>
          </cell>
          <cell r="X180">
            <v>0</v>
          </cell>
          <cell r="AB180">
            <v>0</v>
          </cell>
          <cell r="AE180">
            <v>0</v>
          </cell>
          <cell r="AI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J181">
            <v>0</v>
          </cell>
          <cell r="N181">
            <v>0</v>
          </cell>
          <cell r="Q181">
            <v>0</v>
          </cell>
          <cell r="U181">
            <v>0</v>
          </cell>
          <cell r="X181">
            <v>0</v>
          </cell>
          <cell r="AB181">
            <v>0</v>
          </cell>
          <cell r="AE181">
            <v>0</v>
          </cell>
          <cell r="AI181">
            <v>0</v>
          </cell>
        </row>
        <row r="182">
          <cell r="C182">
            <v>0</v>
          </cell>
          <cell r="E182">
            <v>0</v>
          </cell>
          <cell r="G182">
            <v>0</v>
          </cell>
          <cell r="J182">
            <v>0</v>
          </cell>
          <cell r="N182">
            <v>0</v>
          </cell>
          <cell r="Q182">
            <v>0</v>
          </cell>
          <cell r="U182">
            <v>0</v>
          </cell>
          <cell r="X182">
            <v>0</v>
          </cell>
          <cell r="AB182">
            <v>0</v>
          </cell>
          <cell r="AE182">
            <v>0</v>
          </cell>
          <cell r="AI182">
            <v>0</v>
          </cell>
        </row>
        <row r="183">
          <cell r="C183">
            <v>0</v>
          </cell>
          <cell r="E183">
            <v>0</v>
          </cell>
          <cell r="G183">
            <v>0</v>
          </cell>
          <cell r="J183">
            <v>0</v>
          </cell>
          <cell r="L183">
            <v>0</v>
          </cell>
          <cell r="N183">
            <v>0</v>
          </cell>
          <cell r="Q183">
            <v>0</v>
          </cell>
          <cell r="S183">
            <v>0</v>
          </cell>
          <cell r="U183">
            <v>0</v>
          </cell>
          <cell r="X183">
            <v>0</v>
          </cell>
          <cell r="Z183">
            <v>0</v>
          </cell>
          <cell r="AB183">
            <v>0</v>
          </cell>
          <cell r="AE183">
            <v>0</v>
          </cell>
          <cell r="AG183">
            <v>0</v>
          </cell>
          <cell r="AI183">
            <v>0</v>
          </cell>
        </row>
        <row r="184">
          <cell r="C184">
            <v>0</v>
          </cell>
          <cell r="E184">
            <v>0</v>
          </cell>
          <cell r="G184">
            <v>0</v>
          </cell>
          <cell r="J184">
            <v>0</v>
          </cell>
          <cell r="N184">
            <v>0</v>
          </cell>
          <cell r="Q184">
            <v>0</v>
          </cell>
          <cell r="U184">
            <v>0</v>
          </cell>
          <cell r="X184">
            <v>0</v>
          </cell>
          <cell r="AB184">
            <v>0</v>
          </cell>
          <cell r="AE184">
            <v>0</v>
          </cell>
          <cell r="AI184">
            <v>0</v>
          </cell>
        </row>
        <row r="185">
          <cell r="C185">
            <v>0</v>
          </cell>
          <cell r="E185">
            <v>0</v>
          </cell>
          <cell r="G185">
            <v>0</v>
          </cell>
          <cell r="J185">
            <v>0</v>
          </cell>
          <cell r="N185">
            <v>0</v>
          </cell>
          <cell r="Q185">
            <v>0</v>
          </cell>
          <cell r="U185">
            <v>0</v>
          </cell>
          <cell r="X185">
            <v>0</v>
          </cell>
          <cell r="AB185">
            <v>0</v>
          </cell>
          <cell r="AE185">
            <v>0</v>
          </cell>
          <cell r="AI185">
            <v>0</v>
          </cell>
        </row>
        <row r="186">
          <cell r="C186">
            <v>0</v>
          </cell>
          <cell r="E186">
            <v>0</v>
          </cell>
          <cell r="G186">
            <v>0</v>
          </cell>
          <cell r="J186">
            <v>0</v>
          </cell>
          <cell r="N186">
            <v>0</v>
          </cell>
          <cell r="Q186">
            <v>0</v>
          </cell>
          <cell r="U186">
            <v>0</v>
          </cell>
          <cell r="X186">
            <v>0</v>
          </cell>
          <cell r="AB186">
            <v>0</v>
          </cell>
          <cell r="AE186">
            <v>0</v>
          </cell>
          <cell r="AI186">
            <v>0</v>
          </cell>
        </row>
        <row r="187">
          <cell r="C187">
            <v>0</v>
          </cell>
          <cell r="E187">
            <v>0</v>
          </cell>
          <cell r="G187">
            <v>0</v>
          </cell>
          <cell r="J187">
            <v>0</v>
          </cell>
          <cell r="N187">
            <v>0</v>
          </cell>
          <cell r="Q187">
            <v>0</v>
          </cell>
          <cell r="U187">
            <v>0</v>
          </cell>
          <cell r="X187">
            <v>0</v>
          </cell>
          <cell r="AB187">
            <v>0</v>
          </cell>
          <cell r="AE187">
            <v>0</v>
          </cell>
          <cell r="AI187">
            <v>0</v>
          </cell>
        </row>
        <row r="188">
          <cell r="C188">
            <v>0</v>
          </cell>
          <cell r="E188">
            <v>0</v>
          </cell>
          <cell r="G188">
            <v>0</v>
          </cell>
          <cell r="J188">
            <v>0</v>
          </cell>
          <cell r="N188">
            <v>0</v>
          </cell>
          <cell r="Q188">
            <v>0</v>
          </cell>
          <cell r="U188">
            <v>0</v>
          </cell>
          <cell r="X188">
            <v>0</v>
          </cell>
          <cell r="AB188">
            <v>0</v>
          </cell>
          <cell r="AE188">
            <v>0</v>
          </cell>
          <cell r="AI188">
            <v>0</v>
          </cell>
        </row>
        <row r="189">
          <cell r="C189">
            <v>0</v>
          </cell>
          <cell r="E189">
            <v>0</v>
          </cell>
          <cell r="G189">
            <v>0</v>
          </cell>
          <cell r="J189">
            <v>0</v>
          </cell>
          <cell r="L189">
            <v>0</v>
          </cell>
          <cell r="N189">
            <v>0</v>
          </cell>
          <cell r="Q189">
            <v>0</v>
          </cell>
          <cell r="S189">
            <v>0</v>
          </cell>
          <cell r="U189">
            <v>0</v>
          </cell>
          <cell r="X189">
            <v>0</v>
          </cell>
          <cell r="Z189">
            <v>0</v>
          </cell>
          <cell r="AB189">
            <v>0</v>
          </cell>
          <cell r="AE189">
            <v>0</v>
          </cell>
          <cell r="AG189">
            <v>0</v>
          </cell>
          <cell r="AI189">
            <v>0</v>
          </cell>
        </row>
        <row r="190">
          <cell r="C190">
            <v>0</v>
          </cell>
          <cell r="E190">
            <v>0</v>
          </cell>
          <cell r="G190">
            <v>0</v>
          </cell>
          <cell r="J190">
            <v>0</v>
          </cell>
          <cell r="N190">
            <v>0</v>
          </cell>
          <cell r="Q190">
            <v>0</v>
          </cell>
          <cell r="U190">
            <v>0</v>
          </cell>
          <cell r="X190">
            <v>0</v>
          </cell>
          <cell r="AB190">
            <v>0</v>
          </cell>
          <cell r="AE190">
            <v>0</v>
          </cell>
          <cell r="AI190">
            <v>0</v>
          </cell>
        </row>
        <row r="191">
          <cell r="C191">
            <v>0</v>
          </cell>
          <cell r="E191">
            <v>0</v>
          </cell>
          <cell r="G191">
            <v>0</v>
          </cell>
          <cell r="J191">
            <v>0</v>
          </cell>
          <cell r="N191">
            <v>0</v>
          </cell>
          <cell r="Q191">
            <v>0</v>
          </cell>
          <cell r="U191">
            <v>0</v>
          </cell>
          <cell r="X191">
            <v>0</v>
          </cell>
          <cell r="AB191">
            <v>0</v>
          </cell>
          <cell r="AE191">
            <v>0</v>
          </cell>
          <cell r="AI191">
            <v>0</v>
          </cell>
        </row>
        <row r="192">
          <cell r="C192">
            <v>0</v>
          </cell>
          <cell r="E192">
            <v>0</v>
          </cell>
          <cell r="G192">
            <v>0</v>
          </cell>
          <cell r="J192">
            <v>0</v>
          </cell>
          <cell r="L192">
            <v>0</v>
          </cell>
          <cell r="N192">
            <v>0</v>
          </cell>
          <cell r="Q192">
            <v>0</v>
          </cell>
          <cell r="S192">
            <v>0</v>
          </cell>
          <cell r="U192">
            <v>0</v>
          </cell>
          <cell r="X192">
            <v>0</v>
          </cell>
          <cell r="Z192">
            <v>0</v>
          </cell>
          <cell r="AB192">
            <v>0</v>
          </cell>
          <cell r="AE192">
            <v>0</v>
          </cell>
          <cell r="AG192">
            <v>0</v>
          </cell>
          <cell r="AI192">
            <v>0</v>
          </cell>
        </row>
        <row r="193">
          <cell r="C193">
            <v>0</v>
          </cell>
          <cell r="E193">
            <v>0</v>
          </cell>
          <cell r="G193">
            <v>0</v>
          </cell>
          <cell r="J193">
            <v>0</v>
          </cell>
          <cell r="N193">
            <v>0</v>
          </cell>
          <cell r="Q193">
            <v>0</v>
          </cell>
          <cell r="U193">
            <v>0</v>
          </cell>
          <cell r="X193">
            <v>0</v>
          </cell>
          <cell r="AB193">
            <v>0</v>
          </cell>
          <cell r="AE193">
            <v>0</v>
          </cell>
          <cell r="AI193">
            <v>0</v>
          </cell>
        </row>
        <row r="194">
          <cell r="C194">
            <v>0</v>
          </cell>
          <cell r="E194">
            <v>0</v>
          </cell>
          <cell r="G194">
            <v>0</v>
          </cell>
          <cell r="J194">
            <v>0</v>
          </cell>
          <cell r="N194">
            <v>0</v>
          </cell>
          <cell r="Q194">
            <v>0</v>
          </cell>
          <cell r="U194">
            <v>0</v>
          </cell>
          <cell r="X194">
            <v>0</v>
          </cell>
          <cell r="AB194">
            <v>0</v>
          </cell>
          <cell r="AE194">
            <v>0</v>
          </cell>
          <cell r="AI194">
            <v>0</v>
          </cell>
        </row>
        <row r="195">
          <cell r="C195">
            <v>0</v>
          </cell>
          <cell r="E195">
            <v>0</v>
          </cell>
          <cell r="G195">
            <v>0</v>
          </cell>
          <cell r="J195">
            <v>0</v>
          </cell>
          <cell r="N195">
            <v>0</v>
          </cell>
          <cell r="Q195">
            <v>0</v>
          </cell>
          <cell r="U195">
            <v>0</v>
          </cell>
          <cell r="X195">
            <v>0</v>
          </cell>
          <cell r="AB195">
            <v>0</v>
          </cell>
          <cell r="AE195">
            <v>0</v>
          </cell>
          <cell r="AI195">
            <v>0</v>
          </cell>
        </row>
        <row r="196">
          <cell r="C196">
            <v>0</v>
          </cell>
          <cell r="E196">
            <v>0</v>
          </cell>
          <cell r="G196">
            <v>0</v>
          </cell>
          <cell r="J196">
            <v>0</v>
          </cell>
          <cell r="L196">
            <v>0</v>
          </cell>
          <cell r="N196">
            <v>0</v>
          </cell>
          <cell r="Q196">
            <v>0</v>
          </cell>
          <cell r="S196">
            <v>0</v>
          </cell>
          <cell r="U196">
            <v>0</v>
          </cell>
          <cell r="X196">
            <v>0</v>
          </cell>
          <cell r="Z196">
            <v>0</v>
          </cell>
          <cell r="AB196">
            <v>0</v>
          </cell>
          <cell r="AE196">
            <v>0</v>
          </cell>
          <cell r="AG196">
            <v>0</v>
          </cell>
          <cell r="AI196">
            <v>0</v>
          </cell>
        </row>
        <row r="197">
          <cell r="C197">
            <v>0</v>
          </cell>
          <cell r="E197">
            <v>0</v>
          </cell>
          <cell r="G197">
            <v>0</v>
          </cell>
          <cell r="J197">
            <v>0</v>
          </cell>
          <cell r="N197">
            <v>0</v>
          </cell>
          <cell r="Q197">
            <v>0</v>
          </cell>
          <cell r="U197">
            <v>0</v>
          </cell>
          <cell r="X197">
            <v>0</v>
          </cell>
          <cell r="AB197">
            <v>0</v>
          </cell>
          <cell r="AE197">
            <v>0</v>
          </cell>
          <cell r="AI197">
            <v>0</v>
          </cell>
        </row>
        <row r="198">
          <cell r="C198">
            <v>0</v>
          </cell>
          <cell r="E198">
            <v>0</v>
          </cell>
          <cell r="G198">
            <v>0</v>
          </cell>
          <cell r="J198">
            <v>0</v>
          </cell>
          <cell r="L198">
            <v>0</v>
          </cell>
          <cell r="N198">
            <v>0</v>
          </cell>
          <cell r="Q198">
            <v>0</v>
          </cell>
          <cell r="S198">
            <v>0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E198">
            <v>0</v>
          </cell>
          <cell r="AG198">
            <v>0</v>
          </cell>
          <cell r="AI198">
            <v>0</v>
          </cell>
        </row>
        <row r="199">
          <cell r="C199">
            <v>0</v>
          </cell>
          <cell r="E199">
            <v>0</v>
          </cell>
          <cell r="G199">
            <v>0</v>
          </cell>
          <cell r="J199">
            <v>0</v>
          </cell>
          <cell r="L199">
            <v>0</v>
          </cell>
          <cell r="N199">
            <v>0</v>
          </cell>
          <cell r="Q199">
            <v>0</v>
          </cell>
          <cell r="S199">
            <v>0</v>
          </cell>
          <cell r="U199">
            <v>0</v>
          </cell>
          <cell r="X199">
            <v>0</v>
          </cell>
          <cell r="Z199">
            <v>0</v>
          </cell>
          <cell r="AB199">
            <v>0</v>
          </cell>
          <cell r="AE199">
            <v>0</v>
          </cell>
          <cell r="AG199">
            <v>0</v>
          </cell>
          <cell r="AI199">
            <v>0</v>
          </cell>
        </row>
        <row r="200">
          <cell r="C200">
            <v>0</v>
          </cell>
          <cell r="E200">
            <v>0</v>
          </cell>
          <cell r="G200">
            <v>0</v>
          </cell>
          <cell r="J200">
            <v>0</v>
          </cell>
          <cell r="L200">
            <v>0</v>
          </cell>
          <cell r="N200">
            <v>0</v>
          </cell>
          <cell r="Q200">
            <v>0</v>
          </cell>
          <cell r="S200">
            <v>0</v>
          </cell>
          <cell r="U200">
            <v>0</v>
          </cell>
          <cell r="X200">
            <v>0</v>
          </cell>
          <cell r="Z200">
            <v>0</v>
          </cell>
          <cell r="AB200">
            <v>0</v>
          </cell>
          <cell r="AE200">
            <v>0</v>
          </cell>
          <cell r="AG200">
            <v>0</v>
          </cell>
          <cell r="AI200">
            <v>0</v>
          </cell>
        </row>
        <row r="201">
          <cell r="C201">
            <v>0</v>
          </cell>
          <cell r="E201">
            <v>0</v>
          </cell>
          <cell r="G201">
            <v>0</v>
          </cell>
          <cell r="N201">
            <v>0</v>
          </cell>
          <cell r="U201">
            <v>0</v>
          </cell>
          <cell r="AB201">
            <v>0</v>
          </cell>
          <cell r="AI201">
            <v>0</v>
          </cell>
        </row>
        <row r="202">
          <cell r="C202">
            <v>0</v>
          </cell>
          <cell r="E202">
            <v>0</v>
          </cell>
          <cell r="G202">
            <v>0</v>
          </cell>
          <cell r="J202">
            <v>0</v>
          </cell>
          <cell r="L202">
            <v>0</v>
          </cell>
          <cell r="N202">
            <v>0</v>
          </cell>
          <cell r="Q202">
            <v>0</v>
          </cell>
          <cell r="S202">
            <v>0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E202">
            <v>0</v>
          </cell>
          <cell r="AG202">
            <v>0</v>
          </cell>
          <cell r="AI202">
            <v>0</v>
          </cell>
        </row>
        <row r="203">
          <cell r="C203">
            <v>0</v>
          </cell>
          <cell r="E203">
            <v>0</v>
          </cell>
          <cell r="G203">
            <v>0</v>
          </cell>
        </row>
        <row r="204">
          <cell r="C204">
            <v>0</v>
          </cell>
          <cell r="E204">
            <v>0</v>
          </cell>
          <cell r="G204">
            <v>0</v>
          </cell>
          <cell r="J204">
            <v>0</v>
          </cell>
          <cell r="L204">
            <v>0</v>
          </cell>
          <cell r="N204">
            <v>0</v>
          </cell>
          <cell r="Q204">
            <v>0</v>
          </cell>
          <cell r="S204">
            <v>0</v>
          </cell>
          <cell r="U204">
            <v>0</v>
          </cell>
          <cell r="X204">
            <v>0</v>
          </cell>
          <cell r="Z204">
            <v>0</v>
          </cell>
          <cell r="AB204">
            <v>0</v>
          </cell>
          <cell r="AE204">
            <v>0</v>
          </cell>
          <cell r="AG204">
            <v>0</v>
          </cell>
          <cell r="AI204">
            <v>0</v>
          </cell>
        </row>
        <row r="207">
          <cell r="H207" t="str">
            <v>B01400</v>
          </cell>
        </row>
        <row r="208">
          <cell r="C208" t="str">
            <v>Consuntivo 2003</v>
          </cell>
          <cell r="E208" t="str">
            <v>Budget  2004</v>
          </cell>
          <cell r="G208" t="str">
            <v>Consuntivo 2004</v>
          </cell>
        </row>
        <row r="209">
          <cell r="C209" t="str">
            <v>migliaia di €</v>
          </cell>
          <cell r="D209" t="str">
            <v>Q.TA (milioni)</v>
          </cell>
          <cell r="E209" t="str">
            <v>migliaia di €</v>
          </cell>
          <cell r="F209" t="str">
            <v>Q.TA (milioni)</v>
          </cell>
          <cell r="G209" t="str">
            <v>migliaia di €</v>
          </cell>
          <cell r="H209" t="str">
            <v>Q.TA (milioni)</v>
          </cell>
        </row>
        <row r="210">
          <cell r="C210">
            <v>0</v>
          </cell>
          <cell r="E210">
            <v>0</v>
          </cell>
          <cell r="G210">
            <v>0</v>
          </cell>
        </row>
        <row r="211">
          <cell r="C211">
            <v>0</v>
          </cell>
          <cell r="G211">
            <v>0</v>
          </cell>
        </row>
        <row r="212">
          <cell r="C212">
            <v>0</v>
          </cell>
          <cell r="G212">
            <v>0</v>
          </cell>
        </row>
        <row r="214">
          <cell r="C214">
            <v>0</v>
          </cell>
          <cell r="E214">
            <v>0</v>
          </cell>
          <cell r="G214">
            <v>0</v>
          </cell>
        </row>
        <row r="216">
          <cell r="C216">
            <v>0</v>
          </cell>
          <cell r="E216">
            <v>0</v>
          </cell>
          <cell r="G216">
            <v>0</v>
          </cell>
        </row>
        <row r="217">
          <cell r="C217">
            <v>0</v>
          </cell>
          <cell r="E217">
            <v>0</v>
          </cell>
          <cell r="G217">
            <v>0</v>
          </cell>
        </row>
        <row r="218">
          <cell r="C218">
            <v>0</v>
          </cell>
          <cell r="G218">
            <v>0</v>
          </cell>
        </row>
        <row r="219">
          <cell r="C219">
            <v>0</v>
          </cell>
          <cell r="G219">
            <v>0</v>
          </cell>
        </row>
        <row r="220">
          <cell r="C220">
            <v>0</v>
          </cell>
          <cell r="G220">
            <v>0</v>
          </cell>
        </row>
        <row r="221">
          <cell r="C221">
            <v>0</v>
          </cell>
          <cell r="G221">
            <v>0</v>
          </cell>
        </row>
        <row r="222">
          <cell r="C222">
            <v>0</v>
          </cell>
          <cell r="G222">
            <v>0</v>
          </cell>
        </row>
        <row r="223">
          <cell r="C223">
            <v>0</v>
          </cell>
          <cell r="G223">
            <v>0</v>
          </cell>
        </row>
        <row r="224">
          <cell r="C224">
            <v>0</v>
          </cell>
          <cell r="E224">
            <v>0</v>
          </cell>
          <cell r="G224">
            <v>0</v>
          </cell>
        </row>
        <row r="225">
          <cell r="C225">
            <v>0</v>
          </cell>
          <cell r="G225">
            <v>0</v>
          </cell>
        </row>
        <row r="226">
          <cell r="C226">
            <v>0</v>
          </cell>
          <cell r="G226">
            <v>0</v>
          </cell>
        </row>
        <row r="227">
          <cell r="C227">
            <v>0</v>
          </cell>
          <cell r="G227">
            <v>0</v>
          </cell>
        </row>
        <row r="228">
          <cell r="C228">
            <v>0</v>
          </cell>
          <cell r="G228">
            <v>0</v>
          </cell>
        </row>
        <row r="229">
          <cell r="C229">
            <v>0</v>
          </cell>
          <cell r="G229">
            <v>0</v>
          </cell>
        </row>
        <row r="230">
          <cell r="C230">
            <v>0</v>
          </cell>
          <cell r="G230">
            <v>0</v>
          </cell>
        </row>
        <row r="231">
          <cell r="C231">
            <v>0</v>
          </cell>
          <cell r="G231">
            <v>0</v>
          </cell>
        </row>
        <row r="232">
          <cell r="C232">
            <v>0</v>
          </cell>
          <cell r="E232">
            <v>0</v>
          </cell>
          <cell r="G232">
            <v>0</v>
          </cell>
        </row>
        <row r="233">
          <cell r="C233">
            <v>0</v>
          </cell>
          <cell r="G233">
            <v>0</v>
          </cell>
        </row>
        <row r="234">
          <cell r="C234">
            <v>0</v>
          </cell>
          <cell r="G234">
            <v>0</v>
          </cell>
        </row>
        <row r="235">
          <cell r="C235">
            <v>0</v>
          </cell>
          <cell r="G235">
            <v>0</v>
          </cell>
        </row>
        <row r="236">
          <cell r="C236">
            <v>0</v>
          </cell>
          <cell r="G236">
            <v>0</v>
          </cell>
        </row>
        <row r="237">
          <cell r="C237">
            <v>0</v>
          </cell>
          <cell r="G237">
            <v>0</v>
          </cell>
        </row>
        <row r="238">
          <cell r="C238">
            <v>0</v>
          </cell>
          <cell r="G238">
            <v>0</v>
          </cell>
        </row>
        <row r="239">
          <cell r="C239">
            <v>0</v>
          </cell>
          <cell r="G239">
            <v>0</v>
          </cell>
        </row>
        <row r="240">
          <cell r="C240">
            <v>0</v>
          </cell>
          <cell r="G240">
            <v>0</v>
          </cell>
        </row>
        <row r="241">
          <cell r="C241">
            <v>0</v>
          </cell>
          <cell r="G241">
            <v>0</v>
          </cell>
        </row>
        <row r="242">
          <cell r="C242">
            <v>0</v>
          </cell>
          <cell r="G242">
            <v>0</v>
          </cell>
        </row>
        <row r="243">
          <cell r="C243">
            <v>0</v>
          </cell>
          <cell r="G243">
            <v>0</v>
          </cell>
        </row>
        <row r="244">
          <cell r="C244">
            <v>0</v>
          </cell>
          <cell r="G244">
            <v>0</v>
          </cell>
        </row>
        <row r="245">
          <cell r="C245">
            <v>0</v>
          </cell>
          <cell r="G245">
            <v>0</v>
          </cell>
        </row>
        <row r="246">
          <cell r="C246">
            <v>0</v>
          </cell>
          <cell r="G246">
            <v>0</v>
          </cell>
        </row>
        <row r="247">
          <cell r="C247">
            <v>0</v>
          </cell>
          <cell r="G247">
            <v>0</v>
          </cell>
        </row>
        <row r="248">
          <cell r="C248">
            <v>0</v>
          </cell>
          <cell r="G248">
            <v>0</v>
          </cell>
        </row>
        <row r="249">
          <cell r="C249">
            <v>0</v>
          </cell>
          <cell r="G249">
            <v>0</v>
          </cell>
        </row>
        <row r="250">
          <cell r="C250">
            <v>0</v>
          </cell>
          <cell r="G250">
            <v>0</v>
          </cell>
        </row>
        <row r="251">
          <cell r="C251">
            <v>0</v>
          </cell>
          <cell r="G251">
            <v>0</v>
          </cell>
        </row>
        <row r="252">
          <cell r="C252">
            <v>0</v>
          </cell>
          <cell r="G252">
            <v>0</v>
          </cell>
        </row>
        <row r="253">
          <cell r="C253">
            <v>0</v>
          </cell>
          <cell r="G253">
            <v>0</v>
          </cell>
        </row>
        <row r="254">
          <cell r="C254">
            <v>0</v>
          </cell>
          <cell r="G254">
            <v>0</v>
          </cell>
        </row>
        <row r="255">
          <cell r="C255">
            <v>0</v>
          </cell>
          <cell r="G255">
            <v>0</v>
          </cell>
        </row>
        <row r="256">
          <cell r="C256">
            <v>0</v>
          </cell>
          <cell r="E256">
            <v>0</v>
          </cell>
          <cell r="G256">
            <v>0</v>
          </cell>
        </row>
        <row r="257">
          <cell r="C257">
            <v>0</v>
          </cell>
          <cell r="G257">
            <v>0</v>
          </cell>
        </row>
        <row r="258">
          <cell r="C258">
            <v>0</v>
          </cell>
          <cell r="G258">
            <v>0</v>
          </cell>
        </row>
        <row r="259">
          <cell r="C259">
            <v>0</v>
          </cell>
          <cell r="G259">
            <v>0</v>
          </cell>
        </row>
        <row r="260">
          <cell r="C260">
            <v>0</v>
          </cell>
          <cell r="G260">
            <v>0</v>
          </cell>
        </row>
        <row r="261">
          <cell r="C261">
            <v>0</v>
          </cell>
          <cell r="G261">
            <v>0</v>
          </cell>
        </row>
        <row r="262">
          <cell r="C262">
            <v>0</v>
          </cell>
          <cell r="E262">
            <v>0</v>
          </cell>
          <cell r="G262">
            <v>0</v>
          </cell>
        </row>
        <row r="263">
          <cell r="C263">
            <v>0</v>
          </cell>
          <cell r="G263">
            <v>0</v>
          </cell>
        </row>
        <row r="264">
          <cell r="C264">
            <v>0</v>
          </cell>
          <cell r="G264">
            <v>0</v>
          </cell>
        </row>
        <row r="265">
          <cell r="C265">
            <v>0</v>
          </cell>
          <cell r="E265">
            <v>0</v>
          </cell>
          <cell r="G265">
            <v>0</v>
          </cell>
        </row>
        <row r="266">
          <cell r="C266">
            <v>0</v>
          </cell>
          <cell r="G266">
            <v>0</v>
          </cell>
        </row>
        <row r="267">
          <cell r="C267">
            <v>0</v>
          </cell>
          <cell r="G267">
            <v>0</v>
          </cell>
        </row>
        <row r="268">
          <cell r="C268">
            <v>0</v>
          </cell>
          <cell r="G268">
            <v>0</v>
          </cell>
        </row>
        <row r="269">
          <cell r="C269">
            <v>0</v>
          </cell>
          <cell r="E269">
            <v>0</v>
          </cell>
          <cell r="G269">
            <v>0</v>
          </cell>
        </row>
        <row r="270">
          <cell r="C270">
            <v>0</v>
          </cell>
          <cell r="G270">
            <v>0</v>
          </cell>
        </row>
        <row r="271">
          <cell r="C271">
            <v>0</v>
          </cell>
          <cell r="E271">
            <v>0</v>
          </cell>
          <cell r="G271">
            <v>0</v>
          </cell>
        </row>
        <row r="272">
          <cell r="C272">
            <v>0</v>
          </cell>
          <cell r="E272">
            <v>0</v>
          </cell>
          <cell r="G272">
            <v>0</v>
          </cell>
        </row>
        <row r="273">
          <cell r="C273">
            <v>0</v>
          </cell>
          <cell r="E273">
            <v>0</v>
          </cell>
          <cell r="G273">
            <v>0</v>
          </cell>
        </row>
        <row r="274">
          <cell r="G274">
            <v>0</v>
          </cell>
        </row>
        <row r="275">
          <cell r="C275">
            <v>0</v>
          </cell>
          <cell r="E275">
            <v>0</v>
          </cell>
          <cell r="G275">
            <v>0</v>
          </cell>
        </row>
        <row r="277">
          <cell r="C277">
            <v>0</v>
          </cell>
          <cell r="E277">
            <v>0</v>
          </cell>
          <cell r="G277">
            <v>0</v>
          </cell>
        </row>
        <row r="280">
          <cell r="H280" t="str">
            <v>B01500</v>
          </cell>
        </row>
        <row r="281">
          <cell r="C281" t="str">
            <v>Consuntivo 2003</v>
          </cell>
          <cell r="E281" t="str">
            <v>Budget  2004</v>
          </cell>
          <cell r="G281" t="str">
            <v>Consuntivo 2004</v>
          </cell>
        </row>
        <row r="282">
          <cell r="C282" t="str">
            <v>migliaia di €</v>
          </cell>
          <cell r="D282" t="str">
            <v>Q.TA (milioni)</v>
          </cell>
          <cell r="E282" t="str">
            <v>migliaia di €</v>
          </cell>
          <cell r="F282" t="str">
            <v>Q.TA (milioni)</v>
          </cell>
          <cell r="G282" t="str">
            <v>migliaia di €</v>
          </cell>
          <cell r="H282" t="str">
            <v>Q.TA (milioni)</v>
          </cell>
        </row>
        <row r="283">
          <cell r="C283">
            <v>0</v>
          </cell>
          <cell r="E283">
            <v>0</v>
          </cell>
          <cell r="G283">
            <v>0</v>
          </cell>
        </row>
        <row r="284">
          <cell r="C284">
            <v>0</v>
          </cell>
          <cell r="G284">
            <v>0</v>
          </cell>
        </row>
        <row r="285">
          <cell r="C285">
            <v>0</v>
          </cell>
          <cell r="G285">
            <v>0</v>
          </cell>
        </row>
        <row r="287">
          <cell r="C287">
            <v>0</v>
          </cell>
          <cell r="E287">
            <v>0</v>
          </cell>
          <cell r="G287">
            <v>0</v>
          </cell>
        </row>
        <row r="289">
          <cell r="C289">
            <v>0</v>
          </cell>
          <cell r="E289">
            <v>0</v>
          </cell>
          <cell r="G289">
            <v>0</v>
          </cell>
        </row>
        <row r="290">
          <cell r="C290">
            <v>0</v>
          </cell>
          <cell r="E290">
            <v>0</v>
          </cell>
          <cell r="G290">
            <v>0</v>
          </cell>
        </row>
        <row r="291">
          <cell r="C291">
            <v>0</v>
          </cell>
          <cell r="G291">
            <v>0</v>
          </cell>
        </row>
        <row r="292">
          <cell r="C292">
            <v>0</v>
          </cell>
          <cell r="G292">
            <v>0</v>
          </cell>
        </row>
        <row r="293">
          <cell r="C293">
            <v>0</v>
          </cell>
          <cell r="G293">
            <v>0</v>
          </cell>
        </row>
        <row r="294">
          <cell r="C294">
            <v>0</v>
          </cell>
          <cell r="G294">
            <v>0</v>
          </cell>
        </row>
        <row r="295">
          <cell r="C295">
            <v>0</v>
          </cell>
          <cell r="G295">
            <v>0</v>
          </cell>
        </row>
        <row r="296">
          <cell r="C296">
            <v>0</v>
          </cell>
          <cell r="G296">
            <v>0</v>
          </cell>
        </row>
        <row r="297">
          <cell r="C297">
            <v>0</v>
          </cell>
          <cell r="E297">
            <v>0</v>
          </cell>
          <cell r="G297">
            <v>0</v>
          </cell>
        </row>
        <row r="298">
          <cell r="C298">
            <v>0</v>
          </cell>
          <cell r="G298">
            <v>0</v>
          </cell>
        </row>
        <row r="299">
          <cell r="C299">
            <v>0</v>
          </cell>
          <cell r="G299">
            <v>0</v>
          </cell>
        </row>
        <row r="300">
          <cell r="C300">
            <v>0</v>
          </cell>
          <cell r="G300">
            <v>0</v>
          </cell>
        </row>
        <row r="301">
          <cell r="C301">
            <v>0</v>
          </cell>
          <cell r="G301">
            <v>0</v>
          </cell>
        </row>
        <row r="302">
          <cell r="C302">
            <v>0</v>
          </cell>
          <cell r="G302">
            <v>0</v>
          </cell>
        </row>
        <row r="303">
          <cell r="C303">
            <v>0</v>
          </cell>
          <cell r="G303">
            <v>0</v>
          </cell>
        </row>
        <row r="304">
          <cell r="C304">
            <v>0</v>
          </cell>
          <cell r="G304">
            <v>0</v>
          </cell>
        </row>
        <row r="305">
          <cell r="C305">
            <v>0</v>
          </cell>
          <cell r="E305">
            <v>0</v>
          </cell>
          <cell r="G305">
            <v>0</v>
          </cell>
        </row>
        <row r="306">
          <cell r="C306">
            <v>0</v>
          </cell>
          <cell r="G306">
            <v>0</v>
          </cell>
        </row>
        <row r="307">
          <cell r="C307">
            <v>0</v>
          </cell>
          <cell r="G307">
            <v>0</v>
          </cell>
        </row>
        <row r="308">
          <cell r="C308">
            <v>0</v>
          </cell>
          <cell r="G308">
            <v>0</v>
          </cell>
        </row>
        <row r="309">
          <cell r="C309">
            <v>0</v>
          </cell>
          <cell r="G309">
            <v>0</v>
          </cell>
        </row>
        <row r="310">
          <cell r="C310">
            <v>0</v>
          </cell>
          <cell r="G310">
            <v>0</v>
          </cell>
        </row>
        <row r="311">
          <cell r="C311">
            <v>0</v>
          </cell>
          <cell r="G311">
            <v>0</v>
          </cell>
        </row>
        <row r="312">
          <cell r="C312">
            <v>0</v>
          </cell>
          <cell r="G312">
            <v>0</v>
          </cell>
        </row>
        <row r="313">
          <cell r="C313">
            <v>0</v>
          </cell>
          <cell r="G313">
            <v>0</v>
          </cell>
        </row>
        <row r="314">
          <cell r="C314">
            <v>0</v>
          </cell>
          <cell r="G314">
            <v>0</v>
          </cell>
        </row>
        <row r="315">
          <cell r="C315">
            <v>0</v>
          </cell>
          <cell r="G315">
            <v>0</v>
          </cell>
        </row>
        <row r="316">
          <cell r="C316">
            <v>0</v>
          </cell>
          <cell r="G316">
            <v>0</v>
          </cell>
        </row>
        <row r="317">
          <cell r="C317">
            <v>0</v>
          </cell>
          <cell r="G317">
            <v>0</v>
          </cell>
        </row>
        <row r="318">
          <cell r="C318">
            <v>0</v>
          </cell>
          <cell r="G318">
            <v>0</v>
          </cell>
        </row>
        <row r="319">
          <cell r="C319">
            <v>0</v>
          </cell>
          <cell r="G319">
            <v>0</v>
          </cell>
        </row>
        <row r="320">
          <cell r="C320">
            <v>0</v>
          </cell>
          <cell r="G320">
            <v>0</v>
          </cell>
        </row>
        <row r="321">
          <cell r="C321">
            <v>0</v>
          </cell>
          <cell r="G321">
            <v>0</v>
          </cell>
        </row>
        <row r="322">
          <cell r="C322">
            <v>0</v>
          </cell>
          <cell r="G322">
            <v>0</v>
          </cell>
        </row>
        <row r="323">
          <cell r="C323">
            <v>0</v>
          </cell>
          <cell r="G323">
            <v>0</v>
          </cell>
        </row>
        <row r="324">
          <cell r="C324">
            <v>0</v>
          </cell>
          <cell r="G324">
            <v>0</v>
          </cell>
        </row>
        <row r="325">
          <cell r="C325">
            <v>0</v>
          </cell>
          <cell r="G325">
            <v>0</v>
          </cell>
        </row>
        <row r="326">
          <cell r="C326">
            <v>0</v>
          </cell>
          <cell r="G326">
            <v>0</v>
          </cell>
        </row>
        <row r="327">
          <cell r="C327">
            <v>0</v>
          </cell>
          <cell r="G327">
            <v>0</v>
          </cell>
        </row>
        <row r="328">
          <cell r="C328">
            <v>0</v>
          </cell>
          <cell r="G328">
            <v>0</v>
          </cell>
        </row>
        <row r="329">
          <cell r="C329">
            <v>0</v>
          </cell>
          <cell r="E329">
            <v>0</v>
          </cell>
          <cell r="G329">
            <v>0</v>
          </cell>
        </row>
        <row r="330">
          <cell r="C330">
            <v>0</v>
          </cell>
          <cell r="G330">
            <v>0</v>
          </cell>
        </row>
        <row r="331">
          <cell r="C331">
            <v>0</v>
          </cell>
          <cell r="G331">
            <v>0</v>
          </cell>
        </row>
        <row r="332">
          <cell r="C332">
            <v>0</v>
          </cell>
          <cell r="G332">
            <v>0</v>
          </cell>
        </row>
        <row r="333">
          <cell r="C333">
            <v>0</v>
          </cell>
          <cell r="G333">
            <v>0</v>
          </cell>
        </row>
        <row r="334">
          <cell r="C334">
            <v>0</v>
          </cell>
          <cell r="G334">
            <v>0</v>
          </cell>
        </row>
        <row r="335">
          <cell r="C335">
            <v>0</v>
          </cell>
          <cell r="E335">
            <v>0</v>
          </cell>
          <cell r="G335">
            <v>0</v>
          </cell>
        </row>
        <row r="336">
          <cell r="C336">
            <v>0</v>
          </cell>
          <cell r="G336">
            <v>0</v>
          </cell>
        </row>
        <row r="337">
          <cell r="C337">
            <v>0</v>
          </cell>
          <cell r="G337">
            <v>0</v>
          </cell>
        </row>
        <row r="338">
          <cell r="C338">
            <v>0</v>
          </cell>
          <cell r="E338">
            <v>0</v>
          </cell>
          <cell r="G338">
            <v>0</v>
          </cell>
        </row>
        <row r="339">
          <cell r="C339">
            <v>0</v>
          </cell>
          <cell r="G339">
            <v>0</v>
          </cell>
        </row>
        <row r="340">
          <cell r="C340">
            <v>0</v>
          </cell>
          <cell r="G340">
            <v>0</v>
          </cell>
        </row>
        <row r="341">
          <cell r="C341">
            <v>0</v>
          </cell>
          <cell r="G341">
            <v>0</v>
          </cell>
        </row>
        <row r="342">
          <cell r="C342">
            <v>0</v>
          </cell>
          <cell r="E342">
            <v>0</v>
          </cell>
          <cell r="G342">
            <v>0</v>
          </cell>
        </row>
        <row r="343">
          <cell r="C343">
            <v>0</v>
          </cell>
          <cell r="G343">
            <v>0</v>
          </cell>
        </row>
        <row r="344">
          <cell r="C344">
            <v>0</v>
          </cell>
          <cell r="E344">
            <v>0</v>
          </cell>
          <cell r="G344">
            <v>0</v>
          </cell>
        </row>
        <row r="345">
          <cell r="C345">
            <v>0</v>
          </cell>
          <cell r="E345">
            <v>0</v>
          </cell>
          <cell r="G345">
            <v>0</v>
          </cell>
        </row>
        <row r="346">
          <cell r="C346">
            <v>0</v>
          </cell>
          <cell r="E346">
            <v>0</v>
          </cell>
          <cell r="G346">
            <v>0</v>
          </cell>
        </row>
        <row r="347">
          <cell r="G347">
            <v>0</v>
          </cell>
        </row>
        <row r="348">
          <cell r="C348">
            <v>0</v>
          </cell>
          <cell r="E348">
            <v>0</v>
          </cell>
          <cell r="G348">
            <v>0</v>
          </cell>
        </row>
        <row r="350">
          <cell r="C350">
            <v>0</v>
          </cell>
          <cell r="E350">
            <v>0</v>
          </cell>
          <cell r="G350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OT_BO Completo"/>
      <sheetName val="Area Reti Input"/>
      <sheetName val="Area Ambiente Input"/>
      <sheetName val="Clienti e Struttura Input"/>
      <sheetName val="Sintesi per gecose"/>
      <sheetName val="IF_CONS"/>
      <sheetName val="Flotte_CONS"/>
      <sheetName val="IF_BDG"/>
      <sheetName val="Flotte_BDG"/>
      <sheetName val="IT_CONS"/>
      <sheetName val="IT_BDG"/>
      <sheetName val="Altri Costi IC_CONS"/>
      <sheetName val="Altri Costi IC_BDG"/>
      <sheetName val="Altri Ricavi IC_CONS"/>
      <sheetName val="Altri Ricavi IC_BDG"/>
      <sheetName val="Sezionale Holding_CONS"/>
      <sheetName val="Sezionale Holding_BDG"/>
      <sheetName val="SOT_BO"/>
      <sheetName val="HOLDING_BO"/>
      <sheetName val="INV_BO"/>
      <sheetName val="Delta SOT_BO e SOT_BO comple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M modello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COMUNI</v>
          </cell>
          <cell r="B1" t="str">
            <v>PROVINCIA</v>
          </cell>
          <cell r="C1" t="str">
            <v>SOT</v>
          </cell>
          <cell r="D1" t="str">
            <v>UTENTI ACQUEDOTTO CIVILE (nr.)</v>
          </cell>
          <cell r="E1" t="str">
            <v>UTENTI ACQUEDOTTO INDUSTRIALE (nr.)</v>
          </cell>
          <cell r="F1" t="str">
            <v>UTENTI FOGNATURA</v>
          </cell>
          <cell r="G1" t="str">
            <v>UTENTI DEPURAZIONE</v>
          </cell>
          <cell r="H1" t="str">
            <v>CLIENTI GAS METANO 2008 (nr.)</v>
          </cell>
          <cell r="I1" t="str">
            <v>CLIENTI GPL 2008 (nr.)</v>
          </cell>
        </row>
        <row r="2">
          <cell r="A2" t="str">
            <v>Anzola dell'Emilia</v>
          </cell>
          <cell r="B2" t="str">
            <v>Bologna</v>
          </cell>
          <cell r="C2" t="str">
            <v>BOLOGNA</v>
          </cell>
          <cell r="D2">
            <v>2245</v>
          </cell>
          <cell r="F2">
            <v>1813</v>
          </cell>
          <cell r="G2">
            <v>1814</v>
          </cell>
          <cell r="H2">
            <v>58</v>
          </cell>
        </row>
        <row r="3">
          <cell r="A3" t="str">
            <v>Argelato</v>
          </cell>
          <cell r="B3" t="str">
            <v>Bologna</v>
          </cell>
          <cell r="C3" t="str">
            <v>BOLOGNA</v>
          </cell>
          <cell r="D3">
            <v>2266</v>
          </cell>
          <cell r="F3">
            <v>1751</v>
          </cell>
          <cell r="G3">
            <v>1751</v>
          </cell>
          <cell r="H3">
            <v>4319</v>
          </cell>
        </row>
        <row r="4">
          <cell r="A4" t="str">
            <v>Baricella</v>
          </cell>
          <cell r="B4" t="str">
            <v>Bologna</v>
          </cell>
          <cell r="C4" t="str">
            <v>BOLOGNA</v>
          </cell>
          <cell r="D4">
            <v>2320</v>
          </cell>
          <cell r="F4">
            <v>1920</v>
          </cell>
          <cell r="G4">
            <v>1920</v>
          </cell>
          <cell r="H4">
            <v>2679</v>
          </cell>
        </row>
        <row r="5">
          <cell r="A5" t="str">
            <v>Bazzano</v>
          </cell>
          <cell r="B5" t="str">
            <v>Bologna</v>
          </cell>
          <cell r="C5" t="str">
            <v>BOLOGNA</v>
          </cell>
          <cell r="D5">
            <v>2663</v>
          </cell>
          <cell r="F5">
            <v>2436</v>
          </cell>
          <cell r="G5">
            <v>2437</v>
          </cell>
          <cell r="H5">
            <v>3310</v>
          </cell>
        </row>
        <row r="6">
          <cell r="A6" t="str">
            <v>Bentivoglio</v>
          </cell>
          <cell r="B6" t="str">
            <v>Bologna</v>
          </cell>
          <cell r="C6" t="str">
            <v>BOLOGNA</v>
          </cell>
          <cell r="D6">
            <v>1805</v>
          </cell>
          <cell r="F6">
            <v>1288</v>
          </cell>
          <cell r="G6">
            <v>1288</v>
          </cell>
          <cell r="H6">
            <v>2084</v>
          </cell>
        </row>
        <row r="7">
          <cell r="A7" t="str">
            <v>Bologna</v>
          </cell>
          <cell r="B7" t="str">
            <v>Bologna</v>
          </cell>
          <cell r="C7" t="str">
            <v>BOLOGNA</v>
          </cell>
          <cell r="D7">
            <v>33781</v>
          </cell>
          <cell r="F7">
            <v>32068</v>
          </cell>
          <cell r="G7">
            <v>32070</v>
          </cell>
          <cell r="H7">
            <v>217690</v>
          </cell>
        </row>
        <row r="8">
          <cell r="A8" t="str">
            <v>Budrio</v>
          </cell>
          <cell r="B8" t="str">
            <v>Bologna</v>
          </cell>
          <cell r="C8" t="str">
            <v>BOLOGNA</v>
          </cell>
          <cell r="D8">
            <v>5092</v>
          </cell>
          <cell r="F8">
            <v>3808</v>
          </cell>
          <cell r="G8">
            <v>3810</v>
          </cell>
          <cell r="H8">
            <v>7253</v>
          </cell>
        </row>
        <row r="9">
          <cell r="A9" t="str">
            <v>Calderara di Reno</v>
          </cell>
          <cell r="B9" t="str">
            <v>Bologna</v>
          </cell>
          <cell r="C9" t="str">
            <v>BOLOGNA</v>
          </cell>
          <cell r="D9">
            <v>2717</v>
          </cell>
          <cell r="F9">
            <v>2288</v>
          </cell>
          <cell r="G9">
            <v>2287</v>
          </cell>
          <cell r="H9">
            <v>6323</v>
          </cell>
        </row>
        <row r="10">
          <cell r="A10" t="str">
            <v>Camugnano</v>
          </cell>
          <cell r="B10" t="str">
            <v>Bologna</v>
          </cell>
          <cell r="C10" t="str">
            <v>BOLOGNA</v>
          </cell>
          <cell r="D10">
            <v>2288</v>
          </cell>
          <cell r="F10">
            <v>1489</v>
          </cell>
          <cell r="G10">
            <v>1593</v>
          </cell>
          <cell r="H10">
            <v>0</v>
          </cell>
        </row>
        <row r="11">
          <cell r="A11" t="str">
            <v>Casalecchio di Reno</v>
          </cell>
          <cell r="B11" t="str">
            <v>Bologna</v>
          </cell>
          <cell r="C11" t="str">
            <v>BOLOGNA</v>
          </cell>
          <cell r="D11">
            <v>3271</v>
          </cell>
          <cell r="F11">
            <v>3185</v>
          </cell>
          <cell r="G11">
            <v>3144</v>
          </cell>
          <cell r="H11">
            <v>18251</v>
          </cell>
        </row>
        <row r="12">
          <cell r="A12" t="str">
            <v>Castel d'Aiano</v>
          </cell>
          <cell r="B12" t="str">
            <v>Bologna</v>
          </cell>
          <cell r="C12" t="str">
            <v>BOLOGNA</v>
          </cell>
          <cell r="D12">
            <v>1590</v>
          </cell>
          <cell r="F12">
            <v>780</v>
          </cell>
          <cell r="G12">
            <v>780</v>
          </cell>
          <cell r="H12">
            <v>963</v>
          </cell>
        </row>
        <row r="13">
          <cell r="A13" t="str">
            <v>Castel di Casio</v>
          </cell>
          <cell r="B13" t="str">
            <v>Bologna</v>
          </cell>
          <cell r="C13" t="str">
            <v>BOLOGNA</v>
          </cell>
          <cell r="D13">
            <v>2207</v>
          </cell>
          <cell r="F13">
            <v>1488</v>
          </cell>
          <cell r="G13">
            <v>1488</v>
          </cell>
          <cell r="H13">
            <v>725</v>
          </cell>
        </row>
        <row r="14">
          <cell r="A14" t="str">
            <v>Castel Maggiore</v>
          </cell>
          <cell r="B14" t="str">
            <v>Bologna</v>
          </cell>
          <cell r="C14" t="str">
            <v>BOLOGNA</v>
          </cell>
          <cell r="D14">
            <v>2669</v>
          </cell>
          <cell r="F14">
            <v>2186</v>
          </cell>
          <cell r="G14">
            <v>2186</v>
          </cell>
          <cell r="H14">
            <v>8051</v>
          </cell>
        </row>
        <row r="15">
          <cell r="A15" t="str">
            <v>Castello d'Argile</v>
          </cell>
          <cell r="B15" t="str">
            <v>Bologna</v>
          </cell>
          <cell r="C15" t="str">
            <v>BOLOGNA</v>
          </cell>
          <cell r="D15">
            <v>2041</v>
          </cell>
          <cell r="F15">
            <v>1649</v>
          </cell>
          <cell r="G15">
            <v>1652</v>
          </cell>
          <cell r="H15">
            <v>0</v>
          </cell>
        </row>
        <row r="16">
          <cell r="A16" t="str">
            <v>Castello di Serravalle</v>
          </cell>
          <cell r="B16" t="str">
            <v>Bologna</v>
          </cell>
          <cell r="C16" t="str">
            <v>BOLOGNA</v>
          </cell>
          <cell r="D16">
            <v>2126</v>
          </cell>
          <cell r="F16">
            <v>1535</v>
          </cell>
          <cell r="G16">
            <v>1535</v>
          </cell>
          <cell r="H16">
            <v>1851</v>
          </cell>
        </row>
        <row r="17">
          <cell r="A17" t="str">
            <v>Castenaso</v>
          </cell>
          <cell r="B17" t="str">
            <v>Bologna</v>
          </cell>
          <cell r="C17" t="str">
            <v>BOLOGNA</v>
          </cell>
          <cell r="D17">
            <v>2239</v>
          </cell>
          <cell r="F17">
            <v>2058</v>
          </cell>
          <cell r="G17">
            <v>2059</v>
          </cell>
          <cell r="H17">
            <v>6389</v>
          </cell>
        </row>
        <row r="18">
          <cell r="A18" t="str">
            <v>Castiglione dei Pepoli</v>
          </cell>
          <cell r="B18" t="str">
            <v>Bologna</v>
          </cell>
          <cell r="C18" t="str">
            <v>BOLOGNA</v>
          </cell>
          <cell r="D18">
            <v>3967</v>
          </cell>
          <cell r="F18">
            <v>3400</v>
          </cell>
          <cell r="G18">
            <v>3401</v>
          </cell>
          <cell r="H18">
            <v>1577</v>
          </cell>
          <cell r="I18">
            <v>1</v>
          </cell>
        </row>
        <row r="19">
          <cell r="A19" t="str">
            <v>Comuni diversi</v>
          </cell>
          <cell r="B19" t="str">
            <v>Bologna</v>
          </cell>
          <cell r="C19" t="str">
            <v>BOLOGNA</v>
          </cell>
          <cell r="D19">
            <v>64</v>
          </cell>
          <cell r="F19">
            <v>30</v>
          </cell>
          <cell r="G19">
            <v>30</v>
          </cell>
          <cell r="H19">
            <v>221</v>
          </cell>
        </row>
        <row r="20">
          <cell r="A20" t="str">
            <v>Crespellano</v>
          </cell>
          <cell r="B20" t="str">
            <v>Bologna</v>
          </cell>
          <cell r="C20" t="str">
            <v>BOLOGNA</v>
          </cell>
          <cell r="D20">
            <v>2581</v>
          </cell>
          <cell r="F20">
            <v>1943</v>
          </cell>
          <cell r="G20">
            <v>1943</v>
          </cell>
          <cell r="H20">
            <v>4322</v>
          </cell>
        </row>
        <row r="21">
          <cell r="A21" t="str">
            <v>Gaggio Montano</v>
          </cell>
          <cell r="B21" t="str">
            <v>Bologna</v>
          </cell>
          <cell r="C21" t="str">
            <v>BOLOGNA</v>
          </cell>
          <cell r="D21">
            <v>2853</v>
          </cell>
          <cell r="F21">
            <v>1558</v>
          </cell>
          <cell r="G21">
            <v>1558</v>
          </cell>
          <cell r="H21">
            <v>1314</v>
          </cell>
        </row>
        <row r="22">
          <cell r="A22" t="str">
            <v>Galliera</v>
          </cell>
          <cell r="B22" t="str">
            <v>Bologna</v>
          </cell>
          <cell r="C22" t="str">
            <v>BOLOGNA</v>
          </cell>
          <cell r="D22">
            <v>1474</v>
          </cell>
          <cell r="F22">
            <v>1067</v>
          </cell>
          <cell r="G22">
            <v>1067</v>
          </cell>
          <cell r="H22">
            <v>2337</v>
          </cell>
        </row>
        <row r="23">
          <cell r="A23" t="str">
            <v>Granaglione</v>
          </cell>
          <cell r="B23" t="str">
            <v>Bologna</v>
          </cell>
          <cell r="C23" t="str">
            <v>BOLOGNA</v>
          </cell>
          <cell r="D23">
            <v>92</v>
          </cell>
          <cell r="F23">
            <v>82</v>
          </cell>
          <cell r="G23">
            <v>82</v>
          </cell>
          <cell r="H23">
            <v>441</v>
          </cell>
        </row>
        <row r="24">
          <cell r="A24" t="str">
            <v>Granarolo</v>
          </cell>
          <cell r="B24" t="str">
            <v>Bologna</v>
          </cell>
          <cell r="C24" t="str">
            <v>BOLOGNA</v>
          </cell>
          <cell r="D24">
            <v>2389</v>
          </cell>
          <cell r="F24">
            <v>1983</v>
          </cell>
          <cell r="G24">
            <v>1983</v>
          </cell>
          <cell r="H24">
            <v>4498</v>
          </cell>
        </row>
        <row r="25">
          <cell r="A25" t="str">
            <v>Grizzana</v>
          </cell>
          <cell r="B25" t="str">
            <v>Bologna</v>
          </cell>
          <cell r="C25" t="str">
            <v>BOLOGNA</v>
          </cell>
          <cell r="D25">
            <v>2176</v>
          </cell>
          <cell r="F25">
            <v>2018</v>
          </cell>
          <cell r="G25">
            <v>2019</v>
          </cell>
          <cell r="H25">
            <v>1145</v>
          </cell>
        </row>
        <row r="26">
          <cell r="A26" t="str">
            <v>Lizzano in Belvedere</v>
          </cell>
          <cell r="B26" t="str">
            <v>Bologna</v>
          </cell>
          <cell r="C26" t="str">
            <v>BOLOGNA</v>
          </cell>
          <cell r="D26">
            <v>0</v>
          </cell>
          <cell r="F26">
            <v>0</v>
          </cell>
          <cell r="G26">
            <v>0</v>
          </cell>
          <cell r="H26">
            <v>3</v>
          </cell>
        </row>
        <row r="27">
          <cell r="A27" t="str">
            <v>Loiano</v>
          </cell>
          <cell r="B27" t="str">
            <v>Bologna</v>
          </cell>
          <cell r="C27" t="str">
            <v>BOLOGNA</v>
          </cell>
          <cell r="D27">
            <v>1852</v>
          </cell>
          <cell r="F27">
            <v>930</v>
          </cell>
          <cell r="G27">
            <v>930</v>
          </cell>
          <cell r="H27">
            <v>2224</v>
          </cell>
          <cell r="I27">
            <v>44</v>
          </cell>
        </row>
        <row r="28">
          <cell r="A28" t="str">
            <v>Malalbergo</v>
          </cell>
          <cell r="B28" t="str">
            <v>Bologna</v>
          </cell>
          <cell r="C28" t="str">
            <v>BOLOGNA</v>
          </cell>
          <cell r="D28">
            <v>2946</v>
          </cell>
          <cell r="F28">
            <v>2401</v>
          </cell>
          <cell r="G28">
            <v>2401</v>
          </cell>
          <cell r="H28">
            <v>3886</v>
          </cell>
        </row>
        <row r="29">
          <cell r="A29" t="str">
            <v>Marzabotto</v>
          </cell>
          <cell r="B29" t="str">
            <v>Bologna</v>
          </cell>
          <cell r="C29" t="str">
            <v>BOLOGNA</v>
          </cell>
          <cell r="D29">
            <v>1863</v>
          </cell>
          <cell r="F29">
            <v>1356</v>
          </cell>
          <cell r="G29">
            <v>1270</v>
          </cell>
          <cell r="H29">
            <v>2846</v>
          </cell>
        </row>
        <row r="30">
          <cell r="A30" t="str">
            <v>Minerbio</v>
          </cell>
          <cell r="B30" t="str">
            <v>Bologna</v>
          </cell>
          <cell r="C30" t="str">
            <v>BOLOGNA</v>
          </cell>
          <cell r="D30">
            <v>2359</v>
          </cell>
          <cell r="F30">
            <v>1869</v>
          </cell>
          <cell r="G30">
            <v>1869</v>
          </cell>
          <cell r="H30">
            <v>4098</v>
          </cell>
        </row>
        <row r="31">
          <cell r="A31" t="str">
            <v>Molinella</v>
          </cell>
          <cell r="B31" t="str">
            <v>Bologna</v>
          </cell>
          <cell r="C31" t="str">
            <v>BOLOGNA</v>
          </cell>
          <cell r="D31">
            <v>5829</v>
          </cell>
          <cell r="F31">
            <v>5498</v>
          </cell>
          <cell r="G31">
            <v>5498</v>
          </cell>
          <cell r="H31">
            <v>7178</v>
          </cell>
        </row>
        <row r="32">
          <cell r="A32" t="str">
            <v>Monghidoro</v>
          </cell>
          <cell r="B32" t="str">
            <v>Bologna</v>
          </cell>
          <cell r="C32" t="str">
            <v>BOLOGNA</v>
          </cell>
          <cell r="D32">
            <v>2527</v>
          </cell>
          <cell r="F32">
            <v>1633</v>
          </cell>
          <cell r="G32">
            <v>1651</v>
          </cell>
          <cell r="H32">
            <v>1992</v>
          </cell>
          <cell r="I32">
            <v>34</v>
          </cell>
        </row>
        <row r="33">
          <cell r="A33" t="str">
            <v>Monte San Pietro</v>
          </cell>
          <cell r="B33" t="str">
            <v>Bologna</v>
          </cell>
          <cell r="C33" t="str">
            <v>BOLOGNA</v>
          </cell>
          <cell r="D33">
            <v>3295</v>
          </cell>
          <cell r="F33">
            <v>1546</v>
          </cell>
          <cell r="G33">
            <v>1546</v>
          </cell>
          <cell r="H33">
            <v>4034</v>
          </cell>
        </row>
        <row r="34">
          <cell r="A34" t="str">
            <v>Monterenzio</v>
          </cell>
          <cell r="B34" t="str">
            <v>Bologna</v>
          </cell>
          <cell r="C34" t="str">
            <v>BOLOGNA</v>
          </cell>
          <cell r="D34">
            <v>2133</v>
          </cell>
          <cell r="F34">
            <v>1633</v>
          </cell>
          <cell r="G34">
            <v>1633</v>
          </cell>
          <cell r="H34">
            <v>2445</v>
          </cell>
        </row>
        <row r="35">
          <cell r="A35" t="str">
            <v>Monteveglio</v>
          </cell>
          <cell r="B35" t="str">
            <v>Bologna</v>
          </cell>
          <cell r="C35" t="str">
            <v>BOLOGNA</v>
          </cell>
          <cell r="D35">
            <v>1939</v>
          </cell>
          <cell r="F35">
            <v>1238</v>
          </cell>
          <cell r="G35">
            <v>1238</v>
          </cell>
          <cell r="H35">
            <v>2292</v>
          </cell>
        </row>
        <row r="36">
          <cell r="A36" t="str">
            <v>Monzuno</v>
          </cell>
          <cell r="B36" t="str">
            <v>Bologna</v>
          </cell>
          <cell r="C36" t="str">
            <v>BOLOGNA</v>
          </cell>
          <cell r="D36">
            <v>2524</v>
          </cell>
          <cell r="F36">
            <v>1519</v>
          </cell>
          <cell r="G36">
            <v>1519</v>
          </cell>
          <cell r="H36">
            <v>2728</v>
          </cell>
        </row>
        <row r="37">
          <cell r="A37" t="str">
            <v>Ozzano Emilia</v>
          </cell>
          <cell r="B37" t="str">
            <v>Bologna</v>
          </cell>
          <cell r="C37" t="str">
            <v>BOLOGNA</v>
          </cell>
          <cell r="D37">
            <v>2409</v>
          </cell>
          <cell r="F37">
            <v>1952</v>
          </cell>
          <cell r="G37">
            <v>1951</v>
          </cell>
          <cell r="H37">
            <v>6077</v>
          </cell>
        </row>
        <row r="38">
          <cell r="A38" t="str">
            <v>Pianoro</v>
          </cell>
          <cell r="B38" t="str">
            <v>Bologna</v>
          </cell>
          <cell r="C38" t="str">
            <v>BOLOGNA</v>
          </cell>
          <cell r="D38">
            <v>3820</v>
          </cell>
          <cell r="F38">
            <v>3115</v>
          </cell>
          <cell r="G38">
            <v>3115</v>
          </cell>
          <cell r="H38">
            <v>7763</v>
          </cell>
        </row>
        <row r="39">
          <cell r="A39" t="str">
            <v>Pieve di Cento</v>
          </cell>
          <cell r="B39" t="str">
            <v>Bologna</v>
          </cell>
          <cell r="C39" t="str">
            <v>BOLOGNA</v>
          </cell>
          <cell r="D39">
            <v>2387</v>
          </cell>
          <cell r="F39">
            <v>2225</v>
          </cell>
          <cell r="G39">
            <v>2225</v>
          </cell>
          <cell r="H39">
            <v>3126</v>
          </cell>
        </row>
        <row r="40">
          <cell r="A40" t="str">
            <v>Porretta Terme</v>
          </cell>
          <cell r="B40" t="str">
            <v>Bologna</v>
          </cell>
          <cell r="C40" t="str">
            <v>BOLOGNA</v>
          </cell>
          <cell r="D40">
            <v>2438</v>
          </cell>
          <cell r="F40">
            <v>1743</v>
          </cell>
          <cell r="G40">
            <v>1743</v>
          </cell>
          <cell r="H40">
            <v>1748</v>
          </cell>
        </row>
        <row r="41">
          <cell r="A41" t="str">
            <v>Sala Bolognese</v>
          </cell>
          <cell r="B41" t="str">
            <v>Bologna</v>
          </cell>
          <cell r="C41" t="str">
            <v>BOLOGNA</v>
          </cell>
          <cell r="D41">
            <v>2472</v>
          </cell>
          <cell r="F41">
            <v>1850</v>
          </cell>
          <cell r="G41">
            <v>1850</v>
          </cell>
          <cell r="H41">
            <v>3389</v>
          </cell>
        </row>
        <row r="42">
          <cell r="A42" t="str">
            <v>San Benedetto Val di Sambro</v>
          </cell>
          <cell r="B42" t="str">
            <v>Bologna</v>
          </cell>
          <cell r="C42" t="str">
            <v>BOLOGNA</v>
          </cell>
          <cell r="D42">
            <v>2735</v>
          </cell>
          <cell r="F42">
            <v>2496</v>
          </cell>
          <cell r="G42">
            <v>2496</v>
          </cell>
          <cell r="H42">
            <v>927</v>
          </cell>
          <cell r="I42">
            <v>90</v>
          </cell>
        </row>
        <row r="43">
          <cell r="A43" t="str">
            <v>San Giorgio di Piano</v>
          </cell>
          <cell r="B43" t="str">
            <v>Bologna</v>
          </cell>
          <cell r="C43" t="str">
            <v>BOLOGNA</v>
          </cell>
          <cell r="D43">
            <v>2370</v>
          </cell>
          <cell r="F43">
            <v>2085</v>
          </cell>
          <cell r="G43">
            <v>2085</v>
          </cell>
          <cell r="H43">
            <v>3736</v>
          </cell>
        </row>
        <row r="44">
          <cell r="A44" t="str">
            <v>San Giovanni in Persiceto</v>
          </cell>
          <cell r="B44" t="str">
            <v>Bologna</v>
          </cell>
          <cell r="C44" t="str">
            <v>BOLOGNA</v>
          </cell>
          <cell r="D44">
            <v>7644</v>
          </cell>
          <cell r="F44">
            <v>5872</v>
          </cell>
          <cell r="G44">
            <v>5872</v>
          </cell>
          <cell r="H44">
            <v>12475</v>
          </cell>
        </row>
        <row r="45">
          <cell r="A45" t="str">
            <v>San Lazzaro di Savena</v>
          </cell>
          <cell r="B45" t="str">
            <v>Bologna</v>
          </cell>
          <cell r="C45" t="str">
            <v>BOLOGNA</v>
          </cell>
          <cell r="D45">
            <v>3767</v>
          </cell>
          <cell r="F45">
            <v>3215</v>
          </cell>
          <cell r="G45">
            <v>3215</v>
          </cell>
          <cell r="H45">
            <v>15459</v>
          </cell>
        </row>
        <row r="46">
          <cell r="A46" t="str">
            <v>San Pietro in Casale</v>
          </cell>
          <cell r="B46" t="str">
            <v>Bologna</v>
          </cell>
          <cell r="C46" t="str">
            <v>BOLOGNA</v>
          </cell>
          <cell r="D46">
            <v>2904</v>
          </cell>
          <cell r="F46">
            <v>2114</v>
          </cell>
          <cell r="G46">
            <v>2114</v>
          </cell>
          <cell r="H46">
            <v>5409</v>
          </cell>
        </row>
        <row r="47">
          <cell r="A47" t="str">
            <v>Sasso Marconi</v>
          </cell>
          <cell r="B47" t="str">
            <v>Bologna</v>
          </cell>
          <cell r="C47" t="str">
            <v>BOLOGNA</v>
          </cell>
          <cell r="D47">
            <v>3449</v>
          </cell>
          <cell r="F47">
            <v>2319</v>
          </cell>
          <cell r="G47">
            <v>2319</v>
          </cell>
          <cell r="H47">
            <v>5930</v>
          </cell>
        </row>
        <row r="48">
          <cell r="A48" t="str">
            <v>Savigno</v>
          </cell>
          <cell r="B48" t="str">
            <v>Bologna</v>
          </cell>
          <cell r="C48" t="str">
            <v>BOLOGNA</v>
          </cell>
          <cell r="D48">
            <v>1721</v>
          </cell>
          <cell r="F48">
            <v>817</v>
          </cell>
          <cell r="G48">
            <v>817</v>
          </cell>
          <cell r="H48">
            <v>919</v>
          </cell>
        </row>
        <row r="49">
          <cell r="A49" t="str">
            <v>Vergato</v>
          </cell>
          <cell r="B49" t="str">
            <v>Bologna</v>
          </cell>
          <cell r="C49" t="str">
            <v>BOLOGNA</v>
          </cell>
          <cell r="D49">
            <v>3016</v>
          </cell>
          <cell r="F49">
            <v>2159</v>
          </cell>
          <cell r="G49">
            <v>2159</v>
          </cell>
          <cell r="H49">
            <v>3351</v>
          </cell>
        </row>
        <row r="50">
          <cell r="A50" t="str">
            <v>Zola Predosa</v>
          </cell>
          <cell r="B50" t="str">
            <v>Bologna</v>
          </cell>
          <cell r="C50" t="str">
            <v>BOLOGNA</v>
          </cell>
          <cell r="D50">
            <v>3105</v>
          </cell>
          <cell r="F50">
            <v>2509</v>
          </cell>
          <cell r="G50">
            <v>2509</v>
          </cell>
          <cell r="H50">
            <v>397</v>
          </cell>
        </row>
        <row r="51">
          <cell r="A51" t="str">
            <v>Alfonsine</v>
          </cell>
          <cell r="B51" t="str">
            <v>Ravenna</v>
          </cell>
          <cell r="C51" t="str">
            <v>FERRARA</v>
          </cell>
          <cell r="D51">
            <v>387</v>
          </cell>
          <cell r="F51">
            <v>232</v>
          </cell>
          <cell r="G51">
            <v>232</v>
          </cell>
        </row>
        <row r="52">
          <cell r="A52" t="str">
            <v>Argenta</v>
          </cell>
          <cell r="B52" t="str">
            <v>Ferrara</v>
          </cell>
          <cell r="C52" t="str">
            <v>FERRARA</v>
          </cell>
          <cell r="D52">
            <v>10234</v>
          </cell>
          <cell r="F52">
            <v>8137</v>
          </cell>
          <cell r="G52">
            <v>8137</v>
          </cell>
        </row>
        <row r="53">
          <cell r="A53" t="str">
            <v>Berra</v>
          </cell>
          <cell r="B53" t="str">
            <v>Ferrara</v>
          </cell>
          <cell r="C53" t="str">
            <v>FERRARA</v>
          </cell>
          <cell r="H53">
            <v>2546</v>
          </cell>
        </row>
        <row r="54">
          <cell r="A54" t="str">
            <v>Bondeno</v>
          </cell>
          <cell r="B54" t="str">
            <v>Ferrara</v>
          </cell>
          <cell r="C54" t="str">
            <v>FERRARA</v>
          </cell>
          <cell r="D54">
            <v>6672</v>
          </cell>
          <cell r="F54">
            <v>4748</v>
          </cell>
          <cell r="G54">
            <v>4748</v>
          </cell>
          <cell r="H54">
            <v>5495</v>
          </cell>
        </row>
        <row r="55">
          <cell r="A55" t="str">
            <v>Cento</v>
          </cell>
          <cell r="B55" t="str">
            <v>Ferrara</v>
          </cell>
          <cell r="C55" t="str">
            <v>FERRARA</v>
          </cell>
          <cell r="D55">
            <v>12302</v>
          </cell>
          <cell r="F55">
            <v>9604</v>
          </cell>
          <cell r="G55">
            <v>9604</v>
          </cell>
        </row>
        <row r="56">
          <cell r="A56" t="str">
            <v>Codigoro</v>
          </cell>
          <cell r="B56" t="str">
            <v>Ferrara</v>
          </cell>
          <cell r="C56" t="str">
            <v>FERRARA</v>
          </cell>
          <cell r="H56">
            <v>6055</v>
          </cell>
        </row>
        <row r="57">
          <cell r="A57" t="str">
            <v>Copparo</v>
          </cell>
          <cell r="B57" t="str">
            <v>Ferrara</v>
          </cell>
          <cell r="C57" t="str">
            <v>FERRARA</v>
          </cell>
          <cell r="H57">
            <v>7886</v>
          </cell>
        </row>
        <row r="58">
          <cell r="A58" t="str">
            <v>Ferrara</v>
          </cell>
          <cell r="B58" t="str">
            <v>Ferrara</v>
          </cell>
          <cell r="C58" t="str">
            <v>FERRARA</v>
          </cell>
          <cell r="D58">
            <v>57850</v>
          </cell>
          <cell r="F58">
            <v>48915</v>
          </cell>
          <cell r="G58">
            <v>48915</v>
          </cell>
          <cell r="H58">
            <v>69945</v>
          </cell>
        </row>
        <row r="59">
          <cell r="A59" t="str">
            <v>Jolanda di Savoia</v>
          </cell>
          <cell r="B59" t="str">
            <v>Ferrara</v>
          </cell>
          <cell r="C59" t="str">
            <v>FERRARA</v>
          </cell>
          <cell r="H59">
            <v>1169</v>
          </cell>
        </row>
        <row r="60">
          <cell r="A60" t="str">
            <v>Masi Torello</v>
          </cell>
          <cell r="B60" t="str">
            <v>Ferrara</v>
          </cell>
          <cell r="C60" t="str">
            <v>FERRARA</v>
          </cell>
          <cell r="D60">
            <v>1190</v>
          </cell>
          <cell r="F60">
            <v>924</v>
          </cell>
          <cell r="G60">
            <v>924</v>
          </cell>
        </row>
        <row r="61">
          <cell r="A61" t="str">
            <v>Mesola</v>
          </cell>
          <cell r="B61" t="str">
            <v>Ferrara</v>
          </cell>
          <cell r="C61" t="str">
            <v>FERRARA</v>
          </cell>
          <cell r="H61">
            <v>2729</v>
          </cell>
        </row>
        <row r="62">
          <cell r="A62" t="str">
            <v>Mirabello</v>
          </cell>
          <cell r="B62" t="str">
            <v>Ferrara</v>
          </cell>
          <cell r="C62" t="str">
            <v>FERRARA</v>
          </cell>
          <cell r="D62">
            <v>1659</v>
          </cell>
          <cell r="F62">
            <v>1571</v>
          </cell>
          <cell r="G62">
            <v>1571</v>
          </cell>
        </row>
        <row r="63">
          <cell r="A63" t="str">
            <v>Poggio Renatico</v>
          </cell>
          <cell r="B63" t="str">
            <v>Ferrara</v>
          </cell>
          <cell r="C63" t="str">
            <v>FERRARA</v>
          </cell>
          <cell r="D63">
            <v>4353</v>
          </cell>
          <cell r="F63">
            <v>3576</v>
          </cell>
          <cell r="G63">
            <v>3576</v>
          </cell>
        </row>
        <row r="64">
          <cell r="A64" t="str">
            <v>Porto Maggiore</v>
          </cell>
          <cell r="B64" t="str">
            <v>Ferrara</v>
          </cell>
          <cell r="C64" t="str">
            <v>FERRARA</v>
          </cell>
          <cell r="D64">
            <v>6048</v>
          </cell>
          <cell r="F64">
            <v>5207</v>
          </cell>
          <cell r="G64">
            <v>5207</v>
          </cell>
        </row>
        <row r="65">
          <cell r="A65" t="str">
            <v>Ro Ferrarese</v>
          </cell>
          <cell r="B65" t="str">
            <v>Ferrara</v>
          </cell>
          <cell r="C65" t="str">
            <v>FERRARA</v>
          </cell>
          <cell r="H65">
            <v>1515</v>
          </cell>
        </row>
        <row r="66">
          <cell r="A66" t="str">
            <v>Sant'Agostino</v>
          </cell>
          <cell r="B66" t="str">
            <v>Ferrara</v>
          </cell>
          <cell r="C66" t="str">
            <v>FERRARA</v>
          </cell>
          <cell r="D66">
            <v>2810</v>
          </cell>
          <cell r="F66">
            <v>2307</v>
          </cell>
          <cell r="G66">
            <v>2307</v>
          </cell>
        </row>
        <row r="67">
          <cell r="A67" t="str">
            <v>Vigarano</v>
          </cell>
          <cell r="B67" t="str">
            <v>Ferrara</v>
          </cell>
          <cell r="C67" t="str">
            <v>FERRARA</v>
          </cell>
          <cell r="D67">
            <v>3345</v>
          </cell>
          <cell r="F67">
            <v>2917</v>
          </cell>
          <cell r="G67">
            <v>2917</v>
          </cell>
        </row>
        <row r="68">
          <cell r="A68" t="str">
            <v>Voghiera</v>
          </cell>
          <cell r="B68" t="str">
            <v>Ferrara</v>
          </cell>
          <cell r="C68" t="str">
            <v>FERRARA</v>
          </cell>
          <cell r="D68">
            <v>1869</v>
          </cell>
          <cell r="F68">
            <v>1255</v>
          </cell>
          <cell r="G68">
            <v>1255</v>
          </cell>
        </row>
        <row r="69">
          <cell r="A69" t="str">
            <v>Bagno di Romagna</v>
          </cell>
          <cell r="B69" t="str">
            <v>Forlì Cesena</v>
          </cell>
          <cell r="C69" t="str">
            <v>FORLI' CESENA</v>
          </cell>
          <cell r="D69">
            <v>3074</v>
          </cell>
          <cell r="F69">
            <v>2700</v>
          </cell>
          <cell r="G69">
            <v>2700</v>
          </cell>
        </row>
        <row r="70">
          <cell r="A70" t="str">
            <v>Bertinoro</v>
          </cell>
          <cell r="B70" t="str">
            <v>Forlì Cesena</v>
          </cell>
          <cell r="C70" t="str">
            <v>FORLI' CESENA</v>
          </cell>
          <cell r="D70">
            <v>4722</v>
          </cell>
          <cell r="F70">
            <v>3564</v>
          </cell>
          <cell r="G70">
            <v>3564</v>
          </cell>
          <cell r="H70">
            <v>6</v>
          </cell>
        </row>
        <row r="71">
          <cell r="A71" t="str">
            <v>Borghi</v>
          </cell>
          <cell r="B71" t="str">
            <v>Forlì Cesena</v>
          </cell>
          <cell r="C71" t="str">
            <v>FORLI' CESENA</v>
          </cell>
          <cell r="D71">
            <v>1141</v>
          </cell>
          <cell r="F71">
            <v>744</v>
          </cell>
          <cell r="G71">
            <v>744</v>
          </cell>
          <cell r="H71">
            <v>8</v>
          </cell>
        </row>
        <row r="72">
          <cell r="A72" t="str">
            <v>Castrocaro</v>
          </cell>
          <cell r="B72" t="str">
            <v>Forlì Cesena</v>
          </cell>
          <cell r="C72" t="str">
            <v>FORLI' CESENA</v>
          </cell>
          <cell r="D72">
            <v>2828</v>
          </cell>
          <cell r="F72">
            <v>2468</v>
          </cell>
          <cell r="G72">
            <v>2468</v>
          </cell>
          <cell r="H72">
            <v>3017</v>
          </cell>
        </row>
        <row r="73">
          <cell r="A73" t="str">
            <v>Cesena</v>
          </cell>
          <cell r="B73" t="str">
            <v>Forlì Cesena</v>
          </cell>
          <cell r="C73" t="str">
            <v>FORLI' CESENA</v>
          </cell>
          <cell r="D73">
            <v>42005</v>
          </cell>
          <cell r="E73">
            <v>291</v>
          </cell>
          <cell r="F73">
            <v>35354</v>
          </cell>
          <cell r="G73">
            <v>35355</v>
          </cell>
          <cell r="H73">
            <v>41956</v>
          </cell>
          <cell r="I73">
            <v>68</v>
          </cell>
        </row>
        <row r="74">
          <cell r="A74" t="str">
            <v>Cesenatico</v>
          </cell>
          <cell r="B74" t="str">
            <v>Forlì Cesena</v>
          </cell>
          <cell r="C74" t="str">
            <v>FORLI' CESENA</v>
          </cell>
          <cell r="D74">
            <v>11529</v>
          </cell>
          <cell r="F74">
            <v>10490</v>
          </cell>
          <cell r="G74">
            <v>10488</v>
          </cell>
          <cell r="H74">
            <v>124</v>
          </cell>
        </row>
        <row r="75">
          <cell r="A75" t="str">
            <v>Civitella</v>
          </cell>
          <cell r="B75" t="str">
            <v>Forlì Cesena</v>
          </cell>
          <cell r="C75" t="str">
            <v>FORLI' CESENA</v>
          </cell>
          <cell r="D75">
            <v>1780</v>
          </cell>
          <cell r="E75">
            <v>4</v>
          </cell>
          <cell r="F75">
            <v>1433</v>
          </cell>
          <cell r="G75">
            <v>1433</v>
          </cell>
          <cell r="H75">
            <v>1376</v>
          </cell>
        </row>
        <row r="76">
          <cell r="A76" t="str">
            <v>Dovadola</v>
          </cell>
          <cell r="B76" t="str">
            <v>Forlì Cesena</v>
          </cell>
          <cell r="C76" t="str">
            <v>FORLI' CESENA</v>
          </cell>
          <cell r="D76">
            <v>906</v>
          </cell>
          <cell r="F76">
            <v>737</v>
          </cell>
          <cell r="G76">
            <v>737</v>
          </cell>
          <cell r="H76">
            <v>725</v>
          </cell>
        </row>
        <row r="77">
          <cell r="A77" t="str">
            <v>Forlì</v>
          </cell>
          <cell r="B77" t="str">
            <v>Forlì Cesena</v>
          </cell>
          <cell r="C77" t="str">
            <v>FORLI' CESENA</v>
          </cell>
          <cell r="D77">
            <v>48479</v>
          </cell>
          <cell r="E77">
            <v>2</v>
          </cell>
          <cell r="F77">
            <v>45138</v>
          </cell>
          <cell r="G77">
            <v>45137</v>
          </cell>
          <cell r="H77">
            <v>56803</v>
          </cell>
        </row>
        <row r="78">
          <cell r="A78" t="str">
            <v>Forlimpopoli</v>
          </cell>
          <cell r="B78" t="str">
            <v>Forlì Cesena</v>
          </cell>
          <cell r="C78" t="str">
            <v>FORLI' CESENA</v>
          </cell>
          <cell r="D78">
            <v>5846</v>
          </cell>
          <cell r="F78">
            <v>4989</v>
          </cell>
          <cell r="G78">
            <v>4989</v>
          </cell>
          <cell r="H78">
            <v>5679</v>
          </cell>
        </row>
        <row r="79">
          <cell r="A79" t="str">
            <v>Galeata</v>
          </cell>
          <cell r="B79" t="str">
            <v>Forlì Cesena</v>
          </cell>
          <cell r="C79" t="str">
            <v>FORLI' CESENA</v>
          </cell>
          <cell r="D79">
            <v>1134</v>
          </cell>
          <cell r="F79">
            <v>1023</v>
          </cell>
          <cell r="G79">
            <v>1023</v>
          </cell>
          <cell r="H79">
            <v>1013</v>
          </cell>
        </row>
        <row r="80">
          <cell r="A80" t="str">
            <v>Gambettola</v>
          </cell>
          <cell r="B80" t="str">
            <v>Forlì Cesena</v>
          </cell>
          <cell r="C80" t="str">
            <v>FORLI' CESENA</v>
          </cell>
          <cell r="D80">
            <v>4396</v>
          </cell>
          <cell r="F80">
            <v>4265</v>
          </cell>
          <cell r="G80">
            <v>4265</v>
          </cell>
          <cell r="H80">
            <v>4381</v>
          </cell>
        </row>
        <row r="81">
          <cell r="A81" t="str">
            <v>Gatteo</v>
          </cell>
          <cell r="B81" t="str">
            <v>Forlì Cesena</v>
          </cell>
          <cell r="C81" t="str">
            <v>FORLI' CESENA</v>
          </cell>
          <cell r="D81">
            <v>3626</v>
          </cell>
          <cell r="E81">
            <v>50</v>
          </cell>
          <cell r="F81">
            <v>3231</v>
          </cell>
          <cell r="G81">
            <v>3231</v>
          </cell>
          <cell r="H81">
            <v>3873</v>
          </cell>
        </row>
        <row r="82">
          <cell r="A82" t="str">
            <v>Longiano</v>
          </cell>
          <cell r="B82" t="str">
            <v>Forlì Cesena</v>
          </cell>
          <cell r="C82" t="str">
            <v>FORLI' CESENA</v>
          </cell>
          <cell r="D82">
            <v>2911</v>
          </cell>
          <cell r="F82">
            <v>2379</v>
          </cell>
          <cell r="G82">
            <v>2379</v>
          </cell>
          <cell r="H82">
            <v>2580</v>
          </cell>
        </row>
        <row r="83">
          <cell r="A83" t="str">
            <v>Meldola</v>
          </cell>
          <cell r="B83" t="str">
            <v>Forlì Cesena</v>
          </cell>
          <cell r="C83" t="str">
            <v>FORLI' CESENA</v>
          </cell>
          <cell r="D83">
            <v>4740</v>
          </cell>
          <cell r="F83">
            <v>3879</v>
          </cell>
          <cell r="G83">
            <v>3879</v>
          </cell>
          <cell r="H83">
            <v>4028</v>
          </cell>
        </row>
        <row r="84">
          <cell r="A84" t="str">
            <v>Mercato Saraceno</v>
          </cell>
          <cell r="B84" t="str">
            <v>Forlì Cesena</v>
          </cell>
          <cell r="C84" t="str">
            <v>FORLI' CESENA</v>
          </cell>
          <cell r="D84">
            <v>3092</v>
          </cell>
          <cell r="F84">
            <v>2315</v>
          </cell>
          <cell r="G84">
            <v>2313</v>
          </cell>
        </row>
        <row r="85">
          <cell r="A85" t="str">
            <v>Modigliana</v>
          </cell>
          <cell r="B85" t="str">
            <v>Forlì Cesena</v>
          </cell>
          <cell r="C85" t="str">
            <v>FORLI' CESENA</v>
          </cell>
          <cell r="D85">
            <v>2252</v>
          </cell>
          <cell r="F85">
            <v>2099</v>
          </cell>
          <cell r="G85">
            <v>2099</v>
          </cell>
        </row>
        <row r="86">
          <cell r="A86" t="str">
            <v>Montiano</v>
          </cell>
          <cell r="B86" t="str">
            <v>Forlì Cesena</v>
          </cell>
          <cell r="C86" t="str">
            <v>FORLI' CESENA</v>
          </cell>
          <cell r="D86">
            <v>722</v>
          </cell>
          <cell r="F86">
            <v>570</v>
          </cell>
          <cell r="G86">
            <v>570</v>
          </cell>
          <cell r="H86">
            <v>508</v>
          </cell>
        </row>
        <row r="87">
          <cell r="A87" t="str">
            <v>Portico e San Benedetto</v>
          </cell>
          <cell r="B87" t="str">
            <v>Forlì Cesena</v>
          </cell>
          <cell r="C87" t="str">
            <v>FORLI' CESENA</v>
          </cell>
          <cell r="D87">
            <v>647</v>
          </cell>
          <cell r="E87">
            <v>1</v>
          </cell>
          <cell r="F87">
            <v>620</v>
          </cell>
          <cell r="G87">
            <v>620</v>
          </cell>
          <cell r="H87">
            <v>524</v>
          </cell>
        </row>
        <row r="88">
          <cell r="A88" t="str">
            <v>Predappio</v>
          </cell>
          <cell r="B88" t="str">
            <v>Forlì Cesena</v>
          </cell>
          <cell r="C88" t="str">
            <v>FORLI' CESENA</v>
          </cell>
          <cell r="D88">
            <v>3101</v>
          </cell>
          <cell r="F88">
            <v>2613</v>
          </cell>
          <cell r="G88">
            <v>2613</v>
          </cell>
          <cell r="H88">
            <v>2637</v>
          </cell>
        </row>
        <row r="89">
          <cell r="A89" t="str">
            <v>Premilcuore</v>
          </cell>
          <cell r="B89" t="str">
            <v>Forlì Cesena</v>
          </cell>
          <cell r="C89" t="str">
            <v>FORLI' CESENA</v>
          </cell>
          <cell r="D89">
            <v>566</v>
          </cell>
          <cell r="E89">
            <v>3</v>
          </cell>
          <cell r="F89">
            <v>526</v>
          </cell>
          <cell r="G89">
            <v>526</v>
          </cell>
          <cell r="H89">
            <v>473</v>
          </cell>
        </row>
        <row r="90">
          <cell r="A90" t="str">
            <v>Rocca San Casciano</v>
          </cell>
          <cell r="B90" t="str">
            <v>Forlì Cesena</v>
          </cell>
          <cell r="C90" t="str">
            <v>FORLI' CESENA</v>
          </cell>
          <cell r="D90">
            <v>1038</v>
          </cell>
          <cell r="F90">
            <v>1023</v>
          </cell>
          <cell r="G90">
            <v>1023</v>
          </cell>
          <cell r="H90">
            <v>986</v>
          </cell>
        </row>
        <row r="91">
          <cell r="A91" t="str">
            <v>Roncofreddo</v>
          </cell>
          <cell r="B91" t="str">
            <v>Forlì Cesena</v>
          </cell>
          <cell r="C91" t="str">
            <v>FORLI' CESENA</v>
          </cell>
          <cell r="D91">
            <v>1602</v>
          </cell>
          <cell r="F91">
            <v>1039</v>
          </cell>
          <cell r="G91">
            <v>1039</v>
          </cell>
          <cell r="H91">
            <v>126</v>
          </cell>
        </row>
        <row r="92">
          <cell r="A92" t="str">
            <v>San Mauro Pascoli</v>
          </cell>
          <cell r="B92" t="str">
            <v>Forlì Cesena</v>
          </cell>
          <cell r="C92" t="str">
            <v>FORLI' CESENA</v>
          </cell>
          <cell r="D92">
            <v>4284</v>
          </cell>
          <cell r="E92">
            <v>1</v>
          </cell>
          <cell r="F92">
            <v>3903</v>
          </cell>
          <cell r="G92">
            <v>3903</v>
          </cell>
          <cell r="H92">
            <v>4568</v>
          </cell>
        </row>
        <row r="93">
          <cell r="A93" t="str">
            <v>Santa Sofia</v>
          </cell>
          <cell r="B93" t="str">
            <v>Forlì Cesena</v>
          </cell>
          <cell r="C93" t="str">
            <v>FORLI' CESENA</v>
          </cell>
          <cell r="D93">
            <v>2120</v>
          </cell>
          <cell r="F93">
            <v>1949</v>
          </cell>
          <cell r="G93">
            <v>1949</v>
          </cell>
          <cell r="H93">
            <v>1830</v>
          </cell>
        </row>
        <row r="94">
          <cell r="A94" t="str">
            <v>Sarsina</v>
          </cell>
          <cell r="B94" t="str">
            <v>Forlì Cesena</v>
          </cell>
          <cell r="C94" t="str">
            <v>FORLI' CESENA</v>
          </cell>
          <cell r="D94">
            <v>1955</v>
          </cell>
          <cell r="F94">
            <v>1397</v>
          </cell>
          <cell r="G94">
            <v>1397</v>
          </cell>
        </row>
        <row r="95">
          <cell r="A95" t="str">
            <v>Savignano sul Rubicone</v>
          </cell>
          <cell r="B95" t="str">
            <v>Forlì Cesena</v>
          </cell>
          <cell r="C95" t="str">
            <v>FORLI' CESENA</v>
          </cell>
          <cell r="D95">
            <v>7277</v>
          </cell>
          <cell r="E95">
            <v>54</v>
          </cell>
          <cell r="F95">
            <v>6649</v>
          </cell>
          <cell r="G95">
            <v>6649</v>
          </cell>
          <cell r="H95">
            <v>7095</v>
          </cell>
        </row>
        <row r="96">
          <cell r="A96" t="str">
            <v>Sogliano al Rubicone</v>
          </cell>
          <cell r="B96" t="str">
            <v>Forlì Cesena</v>
          </cell>
          <cell r="C96" t="str">
            <v>FORLI' CESENA</v>
          </cell>
          <cell r="D96">
            <v>1693</v>
          </cell>
          <cell r="F96">
            <v>903</v>
          </cell>
          <cell r="G96">
            <v>903</v>
          </cell>
        </row>
        <row r="97">
          <cell r="A97" t="str">
            <v>Tredozio</v>
          </cell>
          <cell r="B97" t="str">
            <v>Forlì Cesena</v>
          </cell>
          <cell r="C97" t="str">
            <v>FORLI' CESENA</v>
          </cell>
          <cell r="D97">
            <v>694</v>
          </cell>
          <cell r="F97">
            <v>650</v>
          </cell>
          <cell r="G97">
            <v>650</v>
          </cell>
        </row>
        <row r="98">
          <cell r="A98" t="str">
            <v>Verghereto</v>
          </cell>
          <cell r="B98" t="str">
            <v>Forlì Cesena</v>
          </cell>
          <cell r="C98" t="str">
            <v>FORLI' CESENA</v>
          </cell>
          <cell r="D98">
            <v>1949</v>
          </cell>
          <cell r="F98">
            <v>1591</v>
          </cell>
          <cell r="G98">
            <v>1591</v>
          </cell>
          <cell r="I98">
            <v>41</v>
          </cell>
        </row>
        <row r="99">
          <cell r="A99" t="str">
            <v>Bagnara di Romagna</v>
          </cell>
          <cell r="B99" t="str">
            <v>Ravenna</v>
          </cell>
          <cell r="C99" t="str">
            <v>IMOLA</v>
          </cell>
          <cell r="D99">
            <v>1004</v>
          </cell>
          <cell r="F99">
            <v>761</v>
          </cell>
          <cell r="G99">
            <v>763</v>
          </cell>
          <cell r="H99">
            <v>918</v>
          </cell>
        </row>
        <row r="100">
          <cell r="A100" t="str">
            <v>Borgo Tossignano</v>
          </cell>
          <cell r="B100" t="str">
            <v>Bologna</v>
          </cell>
          <cell r="C100" t="str">
            <v>IMOLA</v>
          </cell>
          <cell r="D100">
            <v>1610</v>
          </cell>
          <cell r="F100">
            <v>1385</v>
          </cell>
          <cell r="G100">
            <v>1385</v>
          </cell>
          <cell r="H100">
            <v>1397</v>
          </cell>
        </row>
        <row r="101">
          <cell r="A101" t="str">
            <v>Brisighella</v>
          </cell>
          <cell r="B101" t="str">
            <v>Ravenna</v>
          </cell>
          <cell r="C101" t="str">
            <v>IMOLA</v>
          </cell>
          <cell r="D101">
            <v>3361</v>
          </cell>
          <cell r="F101">
            <v>3091</v>
          </cell>
          <cell r="G101">
            <v>3091</v>
          </cell>
          <cell r="H101">
            <v>2811</v>
          </cell>
        </row>
        <row r="102">
          <cell r="A102" t="str">
            <v>Casalfiumanese</v>
          </cell>
          <cell r="B102" t="str">
            <v>Bologna</v>
          </cell>
          <cell r="C102" t="str">
            <v>IMOLA</v>
          </cell>
          <cell r="D102">
            <v>1621</v>
          </cell>
          <cell r="F102">
            <v>1128</v>
          </cell>
          <cell r="G102">
            <v>1127</v>
          </cell>
          <cell r="H102">
            <v>1328</v>
          </cell>
          <cell r="I102">
            <v>28</v>
          </cell>
        </row>
        <row r="103">
          <cell r="A103" t="str">
            <v>Casola Valsenio</v>
          </cell>
          <cell r="B103" t="str">
            <v>Ravenna</v>
          </cell>
          <cell r="C103" t="str">
            <v>IMOLA</v>
          </cell>
          <cell r="D103">
            <v>1216</v>
          </cell>
          <cell r="F103">
            <v>1030</v>
          </cell>
          <cell r="G103">
            <v>1031</v>
          </cell>
          <cell r="H103">
            <v>991</v>
          </cell>
        </row>
        <row r="104">
          <cell r="A104" t="str">
            <v>Castel Bolognese</v>
          </cell>
          <cell r="B104" t="str">
            <v>Ravenna</v>
          </cell>
          <cell r="C104" t="str">
            <v>IMOLA</v>
          </cell>
          <cell r="D104">
            <v>4289</v>
          </cell>
          <cell r="F104">
            <v>3890</v>
          </cell>
          <cell r="G104">
            <v>3890</v>
          </cell>
          <cell r="H104">
            <v>4047</v>
          </cell>
        </row>
        <row r="105">
          <cell r="A105" t="str">
            <v>Castel del Rio</v>
          </cell>
          <cell r="B105" t="str">
            <v>Bologna</v>
          </cell>
          <cell r="C105" t="str">
            <v>IMOLA</v>
          </cell>
          <cell r="D105">
            <v>770</v>
          </cell>
          <cell r="F105">
            <v>536</v>
          </cell>
          <cell r="G105">
            <v>536</v>
          </cell>
          <cell r="H105">
            <v>478</v>
          </cell>
          <cell r="I105">
            <v>65</v>
          </cell>
        </row>
        <row r="106">
          <cell r="A106" t="str">
            <v>Castel Guelfo</v>
          </cell>
          <cell r="B106" t="str">
            <v>Bologna</v>
          </cell>
          <cell r="C106" t="str">
            <v>IMOLA</v>
          </cell>
          <cell r="D106">
            <v>2040</v>
          </cell>
          <cell r="E106">
            <v>2</v>
          </cell>
          <cell r="F106">
            <v>1496</v>
          </cell>
          <cell r="G106">
            <v>1496</v>
          </cell>
          <cell r="H106">
            <v>1813</v>
          </cell>
        </row>
        <row r="107">
          <cell r="A107" t="str">
            <v>Castel San Pietro</v>
          </cell>
          <cell r="B107" t="str">
            <v>Bologna</v>
          </cell>
          <cell r="C107" t="str">
            <v>IMOLA</v>
          </cell>
          <cell r="D107">
            <v>6547</v>
          </cell>
          <cell r="E107">
            <v>1</v>
          </cell>
          <cell r="F107">
            <v>5342</v>
          </cell>
          <cell r="G107">
            <v>5335</v>
          </cell>
          <cell r="H107">
            <v>9277</v>
          </cell>
        </row>
        <row r="108">
          <cell r="A108" t="str">
            <v>Conselice</v>
          </cell>
          <cell r="B108" t="str">
            <v>Ravenna</v>
          </cell>
          <cell r="C108" t="str">
            <v>IMOLA</v>
          </cell>
          <cell r="D108">
            <v>4337</v>
          </cell>
          <cell r="E108">
            <v>7</v>
          </cell>
          <cell r="F108">
            <v>3962</v>
          </cell>
          <cell r="G108">
            <v>3962</v>
          </cell>
          <cell r="H108">
            <v>4107</v>
          </cell>
        </row>
        <row r="109">
          <cell r="A109" t="str">
            <v>Dozza</v>
          </cell>
          <cell r="B109" t="str">
            <v>Bologna</v>
          </cell>
          <cell r="C109" t="str">
            <v>IMOLA</v>
          </cell>
          <cell r="D109">
            <v>2557</v>
          </cell>
          <cell r="E109">
            <v>1</v>
          </cell>
          <cell r="F109">
            <v>2195</v>
          </cell>
          <cell r="G109">
            <v>2194</v>
          </cell>
          <cell r="H109">
            <v>2730</v>
          </cell>
        </row>
        <row r="110">
          <cell r="A110" t="str">
            <v>Faenza</v>
          </cell>
          <cell r="B110" t="str">
            <v>Ravenna</v>
          </cell>
          <cell r="C110" t="str">
            <v>IMOLA</v>
          </cell>
          <cell r="D110">
            <v>22914</v>
          </cell>
          <cell r="F110">
            <v>20258</v>
          </cell>
          <cell r="G110">
            <v>20257</v>
          </cell>
        </row>
        <row r="111">
          <cell r="A111" t="str">
            <v>Firenzuola</v>
          </cell>
          <cell r="B111" t="str">
            <v>Firenze</v>
          </cell>
          <cell r="C111" t="str">
            <v>IMOLA</v>
          </cell>
          <cell r="D111">
            <v>3310</v>
          </cell>
          <cell r="F111">
            <v>2106</v>
          </cell>
          <cell r="G111">
            <v>2105</v>
          </cell>
          <cell r="H111">
            <v>1272</v>
          </cell>
          <cell r="I111">
            <v>122</v>
          </cell>
        </row>
        <row r="112">
          <cell r="A112" t="str">
            <v>Fontanelice</v>
          </cell>
          <cell r="B112" t="str">
            <v>Bologna</v>
          </cell>
          <cell r="C112" t="str">
            <v>IMOLA</v>
          </cell>
          <cell r="D112">
            <v>1090</v>
          </cell>
          <cell r="F112">
            <v>735</v>
          </cell>
          <cell r="G112">
            <v>735</v>
          </cell>
          <cell r="H112">
            <v>797</v>
          </cell>
        </row>
        <row r="113">
          <cell r="A113" t="str">
            <v>Imola</v>
          </cell>
          <cell r="B113" t="str">
            <v>Bologna</v>
          </cell>
          <cell r="C113" t="str">
            <v>IMOLA</v>
          </cell>
          <cell r="D113">
            <v>31962</v>
          </cell>
          <cell r="E113">
            <v>165</v>
          </cell>
          <cell r="F113">
            <v>28109</v>
          </cell>
          <cell r="G113">
            <v>28109</v>
          </cell>
          <cell r="H113">
            <v>32784</v>
          </cell>
        </row>
        <row r="114">
          <cell r="A114" t="str">
            <v>Marradi</v>
          </cell>
          <cell r="B114" t="str">
            <v>Firenze</v>
          </cell>
          <cell r="C114" t="str">
            <v>IMOLA</v>
          </cell>
          <cell r="D114">
            <v>2258</v>
          </cell>
          <cell r="F114">
            <v>1986</v>
          </cell>
          <cell r="G114">
            <v>1986</v>
          </cell>
        </row>
        <row r="115">
          <cell r="A115" t="str">
            <v>Massa Lombarda</v>
          </cell>
          <cell r="B115" t="str">
            <v>Ravenna</v>
          </cell>
          <cell r="C115" t="str">
            <v>IMOLA</v>
          </cell>
          <cell r="D115">
            <v>4721</v>
          </cell>
          <cell r="E115">
            <v>40</v>
          </cell>
          <cell r="F115">
            <v>4616</v>
          </cell>
          <cell r="G115">
            <v>4616</v>
          </cell>
          <cell r="H115">
            <v>4585</v>
          </cell>
        </row>
        <row r="116">
          <cell r="A116" t="str">
            <v>Medicina</v>
          </cell>
          <cell r="B116" t="str">
            <v>Bologna</v>
          </cell>
          <cell r="C116" t="str">
            <v>IMOLA</v>
          </cell>
          <cell r="D116">
            <v>6003</v>
          </cell>
          <cell r="F116">
            <v>4808</v>
          </cell>
          <cell r="G116">
            <v>4807</v>
          </cell>
          <cell r="H116">
            <v>7015</v>
          </cell>
        </row>
        <row r="117">
          <cell r="A117" t="str">
            <v>Mordano</v>
          </cell>
          <cell r="B117" t="str">
            <v>Bologna</v>
          </cell>
          <cell r="C117" t="str">
            <v>IMOLA</v>
          </cell>
          <cell r="D117">
            <v>1918</v>
          </cell>
          <cell r="E117">
            <v>91</v>
          </cell>
          <cell r="F117">
            <v>1594</v>
          </cell>
          <cell r="G117">
            <v>1593</v>
          </cell>
          <cell r="H117">
            <v>1689</v>
          </cell>
        </row>
        <row r="118">
          <cell r="A118" t="str">
            <v>Palazzuolo</v>
          </cell>
          <cell r="B118" t="str">
            <v>Firenze</v>
          </cell>
          <cell r="C118" t="str">
            <v>IMOLA</v>
          </cell>
          <cell r="D118">
            <v>839</v>
          </cell>
          <cell r="F118">
            <v>722</v>
          </cell>
          <cell r="G118">
            <v>722</v>
          </cell>
          <cell r="H118">
            <v>584</v>
          </cell>
        </row>
        <row r="119">
          <cell r="A119" t="str">
            <v>Riolo Terme</v>
          </cell>
          <cell r="B119" t="str">
            <v>Ravenna</v>
          </cell>
          <cell r="C119" t="str">
            <v>IMOLA</v>
          </cell>
          <cell r="D119">
            <v>2599</v>
          </cell>
          <cell r="F119">
            <v>2328</v>
          </cell>
          <cell r="G119">
            <v>2328</v>
          </cell>
          <cell r="H119">
            <v>2286</v>
          </cell>
        </row>
        <row r="120">
          <cell r="A120" t="str">
            <v>Sant'Agata</v>
          </cell>
          <cell r="B120" t="str">
            <v>Ravenna</v>
          </cell>
          <cell r="C120" t="str">
            <v>IMOLA</v>
          </cell>
          <cell r="D120">
            <v>1325</v>
          </cell>
          <cell r="E120">
            <v>11</v>
          </cell>
          <cell r="F120">
            <v>1221</v>
          </cell>
          <cell r="G120">
            <v>1220</v>
          </cell>
          <cell r="H120">
            <v>1193</v>
          </cell>
        </row>
        <row r="121">
          <cell r="A121" t="str">
            <v>Solarolo</v>
          </cell>
          <cell r="B121" t="str">
            <v>Ravenna</v>
          </cell>
          <cell r="C121" t="str">
            <v>IMOLA</v>
          </cell>
          <cell r="D121">
            <v>1718</v>
          </cell>
          <cell r="F121">
            <v>1462</v>
          </cell>
          <cell r="G121">
            <v>1462</v>
          </cell>
          <cell r="H121">
            <v>1519</v>
          </cell>
        </row>
        <row r="122">
          <cell r="A122" t="str">
            <v>Castelfranco Emilia</v>
          </cell>
          <cell r="B122" t="str">
            <v>Modena</v>
          </cell>
          <cell r="C122" t="str">
            <v>MODENA</v>
          </cell>
          <cell r="D122">
            <v>11921</v>
          </cell>
          <cell r="F122">
            <v>10986</v>
          </cell>
          <cell r="G122">
            <v>10982</v>
          </cell>
          <cell r="H122">
            <v>14144</v>
          </cell>
        </row>
        <row r="123">
          <cell r="A123" t="str">
            <v>Castelnuovo Rangone</v>
          </cell>
          <cell r="B123" t="str">
            <v>Modena</v>
          </cell>
          <cell r="C123" t="str">
            <v>MODENA</v>
          </cell>
          <cell r="D123">
            <v>5656</v>
          </cell>
          <cell r="F123">
            <v>5213</v>
          </cell>
          <cell r="G123">
            <v>5211</v>
          </cell>
          <cell r="H123">
            <v>6233</v>
          </cell>
        </row>
        <row r="124">
          <cell r="A124" t="str">
            <v>Castelvetro</v>
          </cell>
          <cell r="B124" t="str">
            <v>Modena</v>
          </cell>
          <cell r="C124" t="str">
            <v>MODENA</v>
          </cell>
          <cell r="D124">
            <v>4838</v>
          </cell>
          <cell r="F124">
            <v>4459</v>
          </cell>
          <cell r="G124">
            <v>4457</v>
          </cell>
          <cell r="H124">
            <v>4177</v>
          </cell>
        </row>
        <row r="125">
          <cell r="A125" t="str">
            <v>Fiorano</v>
          </cell>
          <cell r="B125" t="str">
            <v>Modena</v>
          </cell>
          <cell r="C125" t="str">
            <v>MODENA</v>
          </cell>
          <cell r="D125">
            <v>7973</v>
          </cell>
          <cell r="E125">
            <v>17</v>
          </cell>
          <cell r="F125">
            <v>6978</v>
          </cell>
          <cell r="G125">
            <v>6978</v>
          </cell>
          <cell r="H125">
            <v>7584</v>
          </cell>
        </row>
        <row r="126">
          <cell r="A126" t="str">
            <v>Formigine</v>
          </cell>
          <cell r="B126" t="str">
            <v>Modena</v>
          </cell>
          <cell r="C126" t="str">
            <v>MODENA</v>
          </cell>
          <cell r="D126">
            <v>15639</v>
          </cell>
          <cell r="E126">
            <v>5</v>
          </cell>
          <cell r="F126">
            <v>13762</v>
          </cell>
          <cell r="G126">
            <v>13762</v>
          </cell>
          <cell r="H126">
            <v>14110</v>
          </cell>
        </row>
        <row r="127">
          <cell r="A127" t="str">
            <v>Frassinoro</v>
          </cell>
          <cell r="B127" t="str">
            <v>Modena</v>
          </cell>
          <cell r="C127" t="str">
            <v>MODENA</v>
          </cell>
          <cell r="D127">
            <v>1647</v>
          </cell>
          <cell r="F127">
            <v>1518</v>
          </cell>
          <cell r="G127">
            <v>1517</v>
          </cell>
          <cell r="H127">
            <v>409</v>
          </cell>
        </row>
        <row r="128">
          <cell r="A128" t="str">
            <v>Guiglia</v>
          </cell>
          <cell r="B128" t="str">
            <v>Modena</v>
          </cell>
          <cell r="C128" t="str">
            <v>MODENA</v>
          </cell>
          <cell r="D128">
            <v>2370</v>
          </cell>
          <cell r="F128">
            <v>2184</v>
          </cell>
          <cell r="G128">
            <v>2183</v>
          </cell>
        </row>
        <row r="129">
          <cell r="A129" t="str">
            <v>Lama Mocogno</v>
          </cell>
          <cell r="B129" t="str">
            <v>Modena</v>
          </cell>
          <cell r="C129" t="str">
            <v>MODENA</v>
          </cell>
          <cell r="D129">
            <v>2397</v>
          </cell>
          <cell r="F129">
            <v>2209</v>
          </cell>
          <cell r="G129">
            <v>2208</v>
          </cell>
          <cell r="H129">
            <v>1420</v>
          </cell>
        </row>
        <row r="130">
          <cell r="A130" t="str">
            <v>Maranello</v>
          </cell>
          <cell r="B130" t="str">
            <v>Modena</v>
          </cell>
          <cell r="C130" t="str">
            <v>MODENA</v>
          </cell>
          <cell r="D130">
            <v>7442</v>
          </cell>
          <cell r="F130">
            <v>6774</v>
          </cell>
          <cell r="G130">
            <v>6774</v>
          </cell>
          <cell r="H130">
            <v>8223</v>
          </cell>
        </row>
        <row r="131">
          <cell r="A131" t="str">
            <v>Marano sul Panaro</v>
          </cell>
          <cell r="B131" t="str">
            <v>Modena</v>
          </cell>
          <cell r="C131" t="str">
            <v>MODENA</v>
          </cell>
          <cell r="D131">
            <v>2232</v>
          </cell>
          <cell r="F131">
            <v>2057</v>
          </cell>
          <cell r="G131">
            <v>2056</v>
          </cell>
          <cell r="H131">
            <v>1811</v>
          </cell>
        </row>
        <row r="132">
          <cell r="A132" t="str">
            <v>Modena</v>
          </cell>
          <cell r="B132" t="str">
            <v>Modena</v>
          </cell>
          <cell r="C132" t="str">
            <v>MODENA</v>
          </cell>
          <cell r="D132">
            <v>68771</v>
          </cell>
          <cell r="F132">
            <v>63380</v>
          </cell>
          <cell r="G132">
            <v>63361</v>
          </cell>
          <cell r="H132">
            <v>88851</v>
          </cell>
        </row>
        <row r="133">
          <cell r="A133" t="str">
            <v>Montecreto</v>
          </cell>
          <cell r="B133" t="str">
            <v>Modena</v>
          </cell>
          <cell r="C133" t="str">
            <v>MODENA</v>
          </cell>
          <cell r="D133">
            <v>1360</v>
          </cell>
          <cell r="F133">
            <v>1253</v>
          </cell>
          <cell r="G133">
            <v>1253</v>
          </cell>
          <cell r="H133">
            <v>960</v>
          </cell>
        </row>
        <row r="134">
          <cell r="A134" t="str">
            <v>Montefiorino</v>
          </cell>
          <cell r="B134" t="str">
            <v>Modena</v>
          </cell>
          <cell r="C134" t="str">
            <v>MODENA</v>
          </cell>
          <cell r="D134">
            <v>1457</v>
          </cell>
          <cell r="F134">
            <v>1343</v>
          </cell>
          <cell r="G134">
            <v>1342</v>
          </cell>
          <cell r="H134">
            <v>554</v>
          </cell>
        </row>
        <row r="135">
          <cell r="A135" t="str">
            <v>Palagano</v>
          </cell>
          <cell r="B135" t="str">
            <v>Modena</v>
          </cell>
          <cell r="C135" t="str">
            <v>MODENA</v>
          </cell>
          <cell r="D135">
            <v>1404</v>
          </cell>
          <cell r="F135">
            <v>1294</v>
          </cell>
          <cell r="G135">
            <v>1294</v>
          </cell>
          <cell r="H135">
            <v>414</v>
          </cell>
        </row>
        <row r="136">
          <cell r="A136" t="str">
            <v>Pavullo nel Frignano</v>
          </cell>
          <cell r="B136" t="str">
            <v>Modena</v>
          </cell>
          <cell r="C136" t="str">
            <v>MODENA</v>
          </cell>
          <cell r="D136">
            <v>8344</v>
          </cell>
          <cell r="F136">
            <v>7690</v>
          </cell>
          <cell r="G136">
            <v>7687</v>
          </cell>
          <cell r="H136">
            <v>7534</v>
          </cell>
        </row>
        <row r="137">
          <cell r="A137" t="str">
            <v>Polinago</v>
          </cell>
          <cell r="B137" t="str">
            <v>Modena</v>
          </cell>
          <cell r="C137" t="str">
            <v>MODENA</v>
          </cell>
          <cell r="D137">
            <v>1186</v>
          </cell>
          <cell r="F137">
            <v>1093</v>
          </cell>
          <cell r="G137">
            <v>1093</v>
          </cell>
          <cell r="H137">
            <v>571</v>
          </cell>
        </row>
        <row r="138">
          <cell r="A138" t="str">
            <v>Prignano</v>
          </cell>
          <cell r="B138" t="str">
            <v>Modena</v>
          </cell>
          <cell r="C138" t="str">
            <v>MODENA</v>
          </cell>
          <cell r="D138">
            <v>2163</v>
          </cell>
          <cell r="F138">
            <v>792</v>
          </cell>
          <cell r="G138">
            <v>792</v>
          </cell>
        </row>
        <row r="139">
          <cell r="A139" t="str">
            <v>San Cesario sul Panaro</v>
          </cell>
          <cell r="B139" t="str">
            <v>Modena</v>
          </cell>
          <cell r="C139" t="str">
            <v>MODENA</v>
          </cell>
          <cell r="D139">
            <v>2294</v>
          </cell>
          <cell r="F139">
            <v>2114</v>
          </cell>
          <cell r="G139">
            <v>2113</v>
          </cell>
          <cell r="H139">
            <v>2664</v>
          </cell>
        </row>
        <row r="140">
          <cell r="A140" t="str">
            <v>Sassuolo</v>
          </cell>
          <cell r="B140" t="str">
            <v>Modena</v>
          </cell>
          <cell r="C140" t="str">
            <v>MODENA</v>
          </cell>
          <cell r="D140">
            <v>16547</v>
          </cell>
          <cell r="E140">
            <v>18</v>
          </cell>
          <cell r="F140">
            <v>15477</v>
          </cell>
          <cell r="G140">
            <v>15477</v>
          </cell>
          <cell r="H140">
            <v>18990</v>
          </cell>
        </row>
        <row r="141">
          <cell r="A141" t="str">
            <v>Savignano sul Panaro</v>
          </cell>
          <cell r="B141" t="str">
            <v>Modena</v>
          </cell>
          <cell r="C141" t="str">
            <v>MODENA</v>
          </cell>
          <cell r="D141">
            <v>3574</v>
          </cell>
          <cell r="F141">
            <v>3294</v>
          </cell>
          <cell r="G141">
            <v>3293</v>
          </cell>
          <cell r="H141">
            <v>3934</v>
          </cell>
        </row>
        <row r="142">
          <cell r="A142" t="str">
            <v>Serramazzoni</v>
          </cell>
          <cell r="B142" t="str">
            <v>Modena</v>
          </cell>
          <cell r="C142" t="str">
            <v>MODENA</v>
          </cell>
          <cell r="D142">
            <v>5629</v>
          </cell>
          <cell r="F142">
            <v>3454</v>
          </cell>
          <cell r="G142">
            <v>3454</v>
          </cell>
          <cell r="H142">
            <v>3800</v>
          </cell>
        </row>
        <row r="143">
          <cell r="A143" t="str">
            <v>Sestola</v>
          </cell>
          <cell r="B143" t="str">
            <v>Modena</v>
          </cell>
          <cell r="C143" t="str">
            <v>MODENA</v>
          </cell>
          <cell r="D143">
            <v>3558</v>
          </cell>
          <cell r="F143">
            <v>3279</v>
          </cell>
          <cell r="G143">
            <v>3278</v>
          </cell>
          <cell r="H143">
            <v>3022</v>
          </cell>
        </row>
        <row r="144">
          <cell r="A144" t="str">
            <v>Spilamberto</v>
          </cell>
          <cell r="B144" t="str">
            <v>Modena</v>
          </cell>
          <cell r="C144" t="str">
            <v>MODENA</v>
          </cell>
          <cell r="D144">
            <v>5721</v>
          </cell>
          <cell r="F144">
            <v>5272</v>
          </cell>
          <cell r="G144">
            <v>5271</v>
          </cell>
          <cell r="H144">
            <v>5568</v>
          </cell>
        </row>
        <row r="145">
          <cell r="A145" t="str">
            <v>Vignola</v>
          </cell>
          <cell r="B145" t="str">
            <v>Modena</v>
          </cell>
          <cell r="C145" t="str">
            <v>MODENA</v>
          </cell>
          <cell r="D145">
            <v>8652</v>
          </cell>
          <cell r="F145">
            <v>7974</v>
          </cell>
          <cell r="G145">
            <v>7971</v>
          </cell>
          <cell r="H145">
            <v>11354</v>
          </cell>
        </row>
        <row r="146">
          <cell r="A146" t="str">
            <v>Zocca</v>
          </cell>
          <cell r="B146" t="str">
            <v>Modena</v>
          </cell>
          <cell r="C146" t="str">
            <v>MODENA</v>
          </cell>
          <cell r="D146">
            <v>3438</v>
          </cell>
          <cell r="F146">
            <v>3168</v>
          </cell>
          <cell r="G146">
            <v>3167</v>
          </cell>
        </row>
        <row r="147">
          <cell r="A147" t="str">
            <v>Alfonsine</v>
          </cell>
          <cell r="B147" t="str">
            <v>Ravenna</v>
          </cell>
          <cell r="C147" t="str">
            <v>RAVENNA</v>
          </cell>
          <cell r="D147">
            <v>5114</v>
          </cell>
          <cell r="F147">
            <v>4671</v>
          </cell>
          <cell r="G147">
            <v>4671</v>
          </cell>
        </row>
        <row r="148">
          <cell r="A148" t="str">
            <v>Bagnacavallo</v>
          </cell>
          <cell r="B148" t="str">
            <v>Ravenna</v>
          </cell>
          <cell r="C148" t="str">
            <v>RAVENNA</v>
          </cell>
          <cell r="D148">
            <v>7727</v>
          </cell>
          <cell r="F148">
            <v>7386</v>
          </cell>
          <cell r="G148">
            <v>7386</v>
          </cell>
        </row>
        <row r="149">
          <cell r="A149" t="str">
            <v>Cervia</v>
          </cell>
          <cell r="B149" t="str">
            <v>Ravenna</v>
          </cell>
          <cell r="C149" t="str">
            <v>RAVENNA</v>
          </cell>
          <cell r="D149">
            <v>18590</v>
          </cell>
          <cell r="F149">
            <v>17783</v>
          </cell>
          <cell r="G149">
            <v>17783</v>
          </cell>
          <cell r="H149">
            <v>22081</v>
          </cell>
        </row>
        <row r="150">
          <cell r="A150" t="str">
            <v>Cotignola</v>
          </cell>
          <cell r="B150" t="str">
            <v>Ravenna</v>
          </cell>
          <cell r="C150" t="str">
            <v>RAVENNA</v>
          </cell>
          <cell r="D150">
            <v>2813</v>
          </cell>
          <cell r="F150">
            <v>2548</v>
          </cell>
          <cell r="G150">
            <v>2548</v>
          </cell>
          <cell r="H150">
            <v>2857</v>
          </cell>
        </row>
        <row r="151">
          <cell r="A151" t="str">
            <v>Fusignano</v>
          </cell>
          <cell r="B151" t="str">
            <v>Ravenna</v>
          </cell>
          <cell r="C151" t="str">
            <v>RAVENNA</v>
          </cell>
          <cell r="D151">
            <v>3795</v>
          </cell>
          <cell r="F151">
            <v>3486</v>
          </cell>
          <cell r="G151">
            <v>3486</v>
          </cell>
        </row>
        <row r="152">
          <cell r="A152" t="str">
            <v>Lugo</v>
          </cell>
          <cell r="B152" t="str">
            <v>Ravenna</v>
          </cell>
          <cell r="C152" t="str">
            <v>RAVENNA</v>
          </cell>
          <cell r="D152">
            <v>14971</v>
          </cell>
          <cell r="E152">
            <v>4</v>
          </cell>
          <cell r="F152">
            <v>14206</v>
          </cell>
          <cell r="G152">
            <v>14206</v>
          </cell>
          <cell r="H152">
            <v>14373</v>
          </cell>
        </row>
        <row r="153">
          <cell r="A153" t="str">
            <v>Ravenna</v>
          </cell>
          <cell r="B153" t="str">
            <v>Ravenna</v>
          </cell>
          <cell r="C153" t="str">
            <v>RAVENNA</v>
          </cell>
          <cell r="D153">
            <v>68825</v>
          </cell>
          <cell r="E153">
            <v>34</v>
          </cell>
          <cell r="F153">
            <v>63932</v>
          </cell>
          <cell r="G153">
            <v>63932</v>
          </cell>
          <cell r="H153">
            <v>90186</v>
          </cell>
        </row>
        <row r="154">
          <cell r="A154" t="str">
            <v>Russi</v>
          </cell>
          <cell r="B154" t="str">
            <v>Ravenna</v>
          </cell>
          <cell r="C154" t="str">
            <v>RAVENNA</v>
          </cell>
          <cell r="D154">
            <v>5167</v>
          </cell>
          <cell r="F154">
            <v>4909</v>
          </cell>
          <cell r="G154">
            <v>4909</v>
          </cell>
          <cell r="H154">
            <v>5228</v>
          </cell>
        </row>
        <row r="155">
          <cell r="A155" t="str">
            <v>Bellaria</v>
          </cell>
          <cell r="B155" t="str">
            <v>Rimini</v>
          </cell>
          <cell r="C155" t="str">
            <v>RIMINI</v>
          </cell>
          <cell r="D155">
            <v>9268</v>
          </cell>
          <cell r="F155">
            <v>9021</v>
          </cell>
          <cell r="G155">
            <v>9021</v>
          </cell>
        </row>
        <row r="156">
          <cell r="A156" t="str">
            <v>Carpegna</v>
          </cell>
          <cell r="B156" t="str">
            <v>Pesaro Urbino</v>
          </cell>
          <cell r="C156" t="str">
            <v>RIMINI</v>
          </cell>
          <cell r="D156">
            <v>1478</v>
          </cell>
          <cell r="F156">
            <v>1451</v>
          </cell>
          <cell r="G156">
            <v>1451</v>
          </cell>
        </row>
        <row r="157">
          <cell r="A157" t="str">
            <v>Cattolica</v>
          </cell>
          <cell r="B157" t="str">
            <v>Rimini</v>
          </cell>
          <cell r="C157" t="str">
            <v>RIMINI</v>
          </cell>
          <cell r="D157">
            <v>9388</v>
          </cell>
          <cell r="F157">
            <v>9332</v>
          </cell>
          <cell r="G157">
            <v>9332</v>
          </cell>
        </row>
        <row r="158">
          <cell r="A158" t="str">
            <v>Coriano</v>
          </cell>
          <cell r="B158" t="str">
            <v>Rimini</v>
          </cell>
          <cell r="C158" t="str">
            <v>RIMINI</v>
          </cell>
          <cell r="D158">
            <v>4631</v>
          </cell>
          <cell r="F158">
            <v>3411</v>
          </cell>
          <cell r="G158">
            <v>3411</v>
          </cell>
        </row>
        <row r="159">
          <cell r="A159" t="str">
            <v>Gabicce</v>
          </cell>
          <cell r="B159" t="str">
            <v>Pesaro Urbino</v>
          </cell>
          <cell r="C159" t="str">
            <v>RIMINI</v>
          </cell>
          <cell r="D159">
            <v>3275</v>
          </cell>
          <cell r="F159">
            <v>3178</v>
          </cell>
          <cell r="G159">
            <v>3178</v>
          </cell>
        </row>
        <row r="160">
          <cell r="A160" t="str">
            <v>Gemmano</v>
          </cell>
          <cell r="B160" t="str">
            <v>Rimini</v>
          </cell>
          <cell r="C160" t="str">
            <v>RIMINI</v>
          </cell>
          <cell r="D160">
            <v>665</v>
          </cell>
          <cell r="F160">
            <v>512</v>
          </cell>
          <cell r="G160">
            <v>512</v>
          </cell>
        </row>
        <row r="161">
          <cell r="A161" t="str">
            <v>Gradara</v>
          </cell>
          <cell r="B161" t="str">
            <v>Pesaro Urbino</v>
          </cell>
          <cell r="C161" t="str">
            <v>RIMINI</v>
          </cell>
          <cell r="D161">
            <v>4</v>
          </cell>
          <cell r="F161">
            <v>4</v>
          </cell>
          <cell r="G161">
            <v>4</v>
          </cell>
        </row>
        <row r="162">
          <cell r="A162" t="str">
            <v>Misano Adriatico</v>
          </cell>
          <cell r="B162" t="str">
            <v>Rimini</v>
          </cell>
          <cell r="C162" t="str">
            <v>RIMINI</v>
          </cell>
          <cell r="D162">
            <v>5445</v>
          </cell>
          <cell r="F162">
            <v>5136</v>
          </cell>
          <cell r="G162">
            <v>5136</v>
          </cell>
        </row>
        <row r="163">
          <cell r="A163" t="str">
            <v>Mondaino</v>
          </cell>
          <cell r="B163" t="str">
            <v>Rimini</v>
          </cell>
          <cell r="C163" t="str">
            <v>RIMINI</v>
          </cell>
          <cell r="D163">
            <v>713</v>
          </cell>
          <cell r="F163">
            <v>535</v>
          </cell>
          <cell r="G163">
            <v>535</v>
          </cell>
        </row>
        <row r="164">
          <cell r="A164" t="str">
            <v>Montecolombo</v>
          </cell>
          <cell r="B164" t="str">
            <v>Rimini</v>
          </cell>
          <cell r="C164" t="str">
            <v>RIMINI</v>
          </cell>
          <cell r="D164">
            <v>1391</v>
          </cell>
          <cell r="F164">
            <v>1172</v>
          </cell>
          <cell r="G164">
            <v>1172</v>
          </cell>
        </row>
        <row r="165">
          <cell r="A165" t="str">
            <v>Montefiore Conca</v>
          </cell>
          <cell r="B165" t="str">
            <v>Rimini</v>
          </cell>
          <cell r="C165" t="str">
            <v>RIMINI</v>
          </cell>
          <cell r="D165">
            <v>1173</v>
          </cell>
          <cell r="F165">
            <v>853</v>
          </cell>
          <cell r="G165">
            <v>853</v>
          </cell>
        </row>
        <row r="166">
          <cell r="A166" t="str">
            <v>Montegridolfo</v>
          </cell>
          <cell r="B166" t="str">
            <v>Rimini</v>
          </cell>
          <cell r="C166" t="str">
            <v>RIMINI</v>
          </cell>
          <cell r="D166">
            <v>471</v>
          </cell>
          <cell r="F166">
            <v>423</v>
          </cell>
          <cell r="G166">
            <v>423</v>
          </cell>
        </row>
        <row r="167">
          <cell r="A167" t="str">
            <v>Montegrimano</v>
          </cell>
          <cell r="B167" t="str">
            <v>Pesaro Urbino</v>
          </cell>
          <cell r="C167" t="str">
            <v>RIMINI</v>
          </cell>
          <cell r="D167">
            <v>875</v>
          </cell>
          <cell r="F167">
            <v>630</v>
          </cell>
          <cell r="G167">
            <v>630</v>
          </cell>
        </row>
        <row r="168">
          <cell r="A168" t="str">
            <v>Montescudo</v>
          </cell>
          <cell r="B168" t="str">
            <v>Rimini</v>
          </cell>
          <cell r="C168" t="str">
            <v>RIMINI</v>
          </cell>
          <cell r="D168">
            <v>1484</v>
          </cell>
          <cell r="F168">
            <v>1163</v>
          </cell>
          <cell r="G168">
            <v>1163</v>
          </cell>
        </row>
        <row r="169">
          <cell r="A169" t="str">
            <v>Morciano di Romagna</v>
          </cell>
          <cell r="B169" t="str">
            <v>Rimini</v>
          </cell>
          <cell r="C169" t="str">
            <v>RIMINI</v>
          </cell>
          <cell r="D169">
            <v>3351</v>
          </cell>
          <cell r="F169">
            <v>3270</v>
          </cell>
          <cell r="G169">
            <v>3270</v>
          </cell>
        </row>
        <row r="170">
          <cell r="A170" t="str">
            <v>Novafeltria</v>
          </cell>
          <cell r="B170" t="str">
            <v>Pesaro Urbino</v>
          </cell>
          <cell r="C170" t="str">
            <v>RIMINI</v>
          </cell>
          <cell r="D170">
            <v>4310</v>
          </cell>
          <cell r="F170">
            <v>3873</v>
          </cell>
          <cell r="G170">
            <v>3873</v>
          </cell>
        </row>
        <row r="171">
          <cell r="A171" t="str">
            <v>Poggio Berni</v>
          </cell>
          <cell r="B171" t="str">
            <v>Rimini</v>
          </cell>
          <cell r="C171" t="str">
            <v>RIMINI</v>
          </cell>
          <cell r="D171">
            <v>1429</v>
          </cell>
          <cell r="F171">
            <v>1291</v>
          </cell>
          <cell r="G171">
            <v>1291</v>
          </cell>
        </row>
        <row r="172">
          <cell r="A172" t="str">
            <v>Riccione</v>
          </cell>
          <cell r="B172" t="str">
            <v>Rimini</v>
          </cell>
          <cell r="C172" t="str">
            <v>RIMINI</v>
          </cell>
          <cell r="D172">
            <v>16976</v>
          </cell>
          <cell r="F172">
            <v>16909</v>
          </cell>
          <cell r="G172">
            <v>16909</v>
          </cell>
          <cell r="H172">
            <v>21091</v>
          </cell>
        </row>
        <row r="173">
          <cell r="A173" t="str">
            <v>Rimini</v>
          </cell>
          <cell r="B173" t="str">
            <v>Rimini</v>
          </cell>
          <cell r="C173" t="str">
            <v>RIMINI</v>
          </cell>
          <cell r="D173">
            <v>66780</v>
          </cell>
          <cell r="F173">
            <v>62727</v>
          </cell>
          <cell r="G173">
            <v>62727</v>
          </cell>
        </row>
        <row r="174">
          <cell r="A174" t="str">
            <v>Saludecio</v>
          </cell>
          <cell r="B174" t="str">
            <v>Rimini</v>
          </cell>
          <cell r="C174" t="str">
            <v>RIMINI</v>
          </cell>
          <cell r="D174">
            <v>1398</v>
          </cell>
          <cell r="F174">
            <v>908</v>
          </cell>
          <cell r="G174">
            <v>908</v>
          </cell>
        </row>
        <row r="175">
          <cell r="A175" t="str">
            <v>San Clemente</v>
          </cell>
          <cell r="B175" t="str">
            <v>Rimini</v>
          </cell>
          <cell r="C175" t="str">
            <v>RIMINI</v>
          </cell>
          <cell r="D175">
            <v>2141</v>
          </cell>
          <cell r="F175">
            <v>1820</v>
          </cell>
          <cell r="G175">
            <v>1820</v>
          </cell>
        </row>
        <row r="176">
          <cell r="A176" t="str">
            <v>San Giovanni in Marignano</v>
          </cell>
          <cell r="B176" t="str">
            <v>Rimini</v>
          </cell>
          <cell r="C176" t="str">
            <v>RIMINI</v>
          </cell>
          <cell r="D176">
            <v>4131</v>
          </cell>
          <cell r="F176">
            <v>3633</v>
          </cell>
          <cell r="G176">
            <v>3633</v>
          </cell>
        </row>
        <row r="177">
          <cell r="A177" t="str">
            <v>San Leo</v>
          </cell>
          <cell r="B177" t="str">
            <v>Pesaro Urbino</v>
          </cell>
          <cell r="C177" t="str">
            <v>RIMINI</v>
          </cell>
          <cell r="D177">
            <v>1732</v>
          </cell>
          <cell r="F177">
            <v>1169</v>
          </cell>
          <cell r="G177">
            <v>1169</v>
          </cell>
        </row>
        <row r="178">
          <cell r="A178" t="str">
            <v>Sant'Agata Feltria, Talamello, Casteldelci</v>
          </cell>
          <cell r="B178" t="str">
            <v>Pesaro Urbino</v>
          </cell>
          <cell r="C178" t="str">
            <v>RIMINI</v>
          </cell>
          <cell r="D178">
            <v>27</v>
          </cell>
          <cell r="F178">
            <v>2</v>
          </cell>
          <cell r="G178">
            <v>2</v>
          </cell>
        </row>
        <row r="179">
          <cell r="A179" t="str">
            <v>Santarcangelo di Romagna</v>
          </cell>
          <cell r="B179" t="str">
            <v>Rimini</v>
          </cell>
          <cell r="C179" t="str">
            <v>RIMINI</v>
          </cell>
          <cell r="D179">
            <v>9522</v>
          </cell>
          <cell r="F179">
            <v>8232</v>
          </cell>
          <cell r="G179">
            <v>8232</v>
          </cell>
        </row>
        <row r="180">
          <cell r="A180" t="str">
            <v>subdistributori</v>
          </cell>
          <cell r="B180" t="str">
            <v>Rimini</v>
          </cell>
          <cell r="C180" t="str">
            <v>RIMINI</v>
          </cell>
          <cell r="D180">
            <v>3</v>
          </cell>
        </row>
        <row r="181">
          <cell r="A181" t="str">
            <v>Torriana</v>
          </cell>
          <cell r="B181" t="str">
            <v>Rimini</v>
          </cell>
          <cell r="C181" t="str">
            <v>RIMINI</v>
          </cell>
          <cell r="D181">
            <v>836</v>
          </cell>
          <cell r="F181">
            <v>583</v>
          </cell>
          <cell r="G181">
            <v>583</v>
          </cell>
        </row>
        <row r="182">
          <cell r="A182" t="str">
            <v>Verucchio</v>
          </cell>
          <cell r="B182" t="str">
            <v>Rimini</v>
          </cell>
          <cell r="C182" t="str">
            <v>RIMINI</v>
          </cell>
          <cell r="D182">
            <v>4729</v>
          </cell>
          <cell r="F182">
            <v>4459</v>
          </cell>
          <cell r="G182">
            <v>4459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b ISU"/>
      <sheetName val="No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ERA SPA SINTESI AMM"/>
      <sheetName val="FEA"/>
      <sheetName val="UNIFLOTTE"/>
      <sheetName val="FAMULA"/>
      <sheetName val="HERA COMM"/>
      <sheetName val="HERA BOLOGN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V_VENDITE_1"/>
      <sheetName val="DIV_VENDITE_2"/>
      <sheetName val="DIV_VENDITE_3"/>
      <sheetName val="DIV_VENDITE_4"/>
      <sheetName val="DIV_VENDITE_5"/>
      <sheetName val="DIV_VENDITE_6"/>
      <sheetName val="DIV_VENDITE_7"/>
      <sheetName val="DIV_VENDITE_8"/>
      <sheetName val="DIV_VENDITE_9"/>
      <sheetName val="DIV_VENDITE_10"/>
      <sheetName val="DIV_VENDITE_11"/>
      <sheetName val="DIV_VENDITE_12"/>
      <sheetName val="GAS (2)"/>
      <sheetName val="GAS"/>
      <sheetName val="EE"/>
      <sheetName val="tab"/>
    </sheetNames>
    <sheetDataSet>
      <sheetData sheetId="11">
        <row r="278">
          <cell r="BB278">
            <v>151481.97282581212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ERA SPA SINTESI AMM"/>
      <sheetName val="FEA"/>
      <sheetName val="UNIFLOTTE"/>
      <sheetName val="FAMULA"/>
      <sheetName val="HERA COMM"/>
      <sheetName val="HERA BOLOG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ICLASSICATO finale"/>
      <sheetName val="PIVOT SP"/>
      <sheetName val="TABELLA SP"/>
      <sheetName val="PIVOT CE"/>
      <sheetName val="TABELLA CE"/>
      <sheetName val="gli indici"/>
      <sheetName val="RICLASSICATO con valute"/>
      <sheetName val="PIVOT DATI"/>
      <sheetName val="DATABASE PULITO"/>
      <sheetName val="Anagrafiche Modello"/>
      <sheetName val="Anagrafiche SAP"/>
      <sheetName val="Legenda - Rischi"/>
      <sheetName val="Anagrafiche Ri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C16">
      <selection activeCell="M31" sqref="M31"/>
    </sheetView>
  </sheetViews>
  <sheetFormatPr defaultColWidth="9.140625" defaultRowHeight="15"/>
  <cols>
    <col min="1" max="1" width="65.7109375" style="0" customWidth="1"/>
    <col min="2" max="5" width="16.00390625" style="0" customWidth="1"/>
    <col min="6" max="6" width="14.421875" style="0" customWidth="1"/>
    <col min="7" max="16" width="16.00390625" style="0" customWidth="1"/>
    <col min="17" max="17" width="10.421875" style="0" customWidth="1"/>
  </cols>
  <sheetData>
    <row r="1" spans="1:3" ht="18">
      <c r="A1" s="97" t="s">
        <v>563</v>
      </c>
      <c r="B1" s="98"/>
      <c r="C1" s="99"/>
    </row>
    <row r="2" spans="1:3" ht="18">
      <c r="A2" s="97" t="s">
        <v>564</v>
      </c>
      <c r="B2" s="98"/>
      <c r="C2" s="99"/>
    </row>
    <row r="3" spans="1:3" ht="15">
      <c r="A3" s="100" t="s">
        <v>565</v>
      </c>
      <c r="B3" s="98"/>
      <c r="C3" s="99"/>
    </row>
    <row r="4" ht="15.75" thickBot="1"/>
    <row r="5" spans="1:16" ht="15.75" customHeight="1" thickTop="1">
      <c r="A5" s="148" t="s">
        <v>260</v>
      </c>
      <c r="B5" s="150" t="s">
        <v>261</v>
      </c>
      <c r="C5" s="150" t="s">
        <v>262</v>
      </c>
      <c r="D5" s="150" t="s">
        <v>263</v>
      </c>
      <c r="E5" s="150" t="s">
        <v>264</v>
      </c>
      <c r="F5" s="146" t="s">
        <v>566</v>
      </c>
      <c r="G5" s="146" t="s">
        <v>567</v>
      </c>
      <c r="H5" s="146" t="s">
        <v>568</v>
      </c>
      <c r="I5" s="146" t="s">
        <v>569</v>
      </c>
      <c r="J5" s="146" t="s">
        <v>570</v>
      </c>
      <c r="K5" s="146" t="s">
        <v>571</v>
      </c>
      <c r="L5" s="146" t="s">
        <v>572</v>
      </c>
      <c r="M5" s="146" t="s">
        <v>573</v>
      </c>
      <c r="N5" s="146" t="s">
        <v>574</v>
      </c>
      <c r="O5" s="146" t="s">
        <v>575</v>
      </c>
      <c r="P5" s="146" t="s">
        <v>576</v>
      </c>
    </row>
    <row r="6" spans="1:16" ht="24" customHeight="1" thickBot="1">
      <c r="A6" s="149"/>
      <c r="B6" s="151"/>
      <c r="C6" s="151"/>
      <c r="D6" s="151"/>
      <c r="E6" s="151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22.5" customHeight="1" thickBot="1" thickTop="1">
      <c r="A7" s="101" t="s">
        <v>268</v>
      </c>
      <c r="B7" s="102">
        <f>SUM(B8:B15)</f>
        <v>11363933</v>
      </c>
      <c r="C7" s="102">
        <f>SUM(C8:C15)</f>
        <v>11357125</v>
      </c>
      <c r="D7" s="102">
        <f aca="true" t="shared" si="0" ref="D7:P7">SUM(D8:D15)</f>
        <v>13047125</v>
      </c>
      <c r="E7" s="102">
        <f t="shared" si="0"/>
        <v>11222125</v>
      </c>
      <c r="F7" s="102">
        <f t="shared" si="0"/>
        <v>10093625</v>
      </c>
      <c r="G7" s="102">
        <f t="shared" si="0"/>
        <v>8285714.285714285</v>
      </c>
      <c r="H7" s="102">
        <f t="shared" si="0"/>
        <v>8285714.285714285</v>
      </c>
      <c r="I7" s="102">
        <f t="shared" si="0"/>
        <v>8285714.285714285</v>
      </c>
      <c r="J7" s="102">
        <f t="shared" si="0"/>
        <v>8285714.285714285</v>
      </c>
      <c r="K7" s="102">
        <f t="shared" si="0"/>
        <v>8285714.285714285</v>
      </c>
      <c r="L7" s="102">
        <f t="shared" si="0"/>
        <v>8285714.285714285</v>
      </c>
      <c r="M7" s="102">
        <f t="shared" si="0"/>
        <v>8285714.285714285</v>
      </c>
      <c r="N7" s="102">
        <f t="shared" si="0"/>
        <v>8286000</v>
      </c>
      <c r="O7" s="102">
        <f t="shared" si="0"/>
        <v>8286000</v>
      </c>
      <c r="P7" s="102">
        <f t="shared" si="0"/>
        <v>66288000</v>
      </c>
    </row>
    <row r="8" spans="1:16" ht="15.75" thickBot="1">
      <c r="A8" s="95" t="s">
        <v>269</v>
      </c>
      <c r="B8" s="103">
        <v>890000</v>
      </c>
      <c r="C8" s="103">
        <v>450000</v>
      </c>
      <c r="D8" s="103">
        <v>150000</v>
      </c>
      <c r="E8" s="103">
        <v>150000</v>
      </c>
      <c r="F8" s="104">
        <v>150000</v>
      </c>
      <c r="G8" s="104">
        <f aca="true" t="shared" si="1" ref="G8:M8">2160000/7</f>
        <v>308571.4285714286</v>
      </c>
      <c r="H8" s="104">
        <f t="shared" si="1"/>
        <v>308571.4285714286</v>
      </c>
      <c r="I8" s="104">
        <f t="shared" si="1"/>
        <v>308571.4285714286</v>
      </c>
      <c r="J8" s="104">
        <f t="shared" si="1"/>
        <v>308571.4285714286</v>
      </c>
      <c r="K8" s="104">
        <f t="shared" si="1"/>
        <v>308571.4285714286</v>
      </c>
      <c r="L8" s="104">
        <f t="shared" si="1"/>
        <v>308571.4285714286</v>
      </c>
      <c r="M8" s="104">
        <f t="shared" si="1"/>
        <v>308571.4285714286</v>
      </c>
      <c r="N8" s="104">
        <v>324000</v>
      </c>
      <c r="O8" s="104">
        <v>324000</v>
      </c>
      <c r="P8" s="104">
        <v>2592000</v>
      </c>
    </row>
    <row r="9" spans="1:16" ht="84.75" customHeight="1">
      <c r="A9" s="96" t="s">
        <v>271</v>
      </c>
      <c r="B9" s="106">
        <v>3300000</v>
      </c>
      <c r="C9" s="106">
        <v>3300000</v>
      </c>
      <c r="D9" s="106">
        <v>3300000</v>
      </c>
      <c r="E9" s="106">
        <v>3300000</v>
      </c>
      <c r="F9" s="107">
        <v>2500000</v>
      </c>
      <c r="G9" s="107">
        <f aca="true" t="shared" si="2" ref="G9:M9">14500000/7</f>
        <v>2071428.5714285714</v>
      </c>
      <c r="H9" s="107">
        <f t="shared" si="2"/>
        <v>2071428.5714285714</v>
      </c>
      <c r="I9" s="107">
        <f t="shared" si="2"/>
        <v>2071428.5714285714</v>
      </c>
      <c r="J9" s="107">
        <f t="shared" si="2"/>
        <v>2071428.5714285714</v>
      </c>
      <c r="K9" s="107">
        <f t="shared" si="2"/>
        <v>2071428.5714285714</v>
      </c>
      <c r="L9" s="107">
        <f t="shared" si="2"/>
        <v>2071428.5714285714</v>
      </c>
      <c r="M9" s="107">
        <f t="shared" si="2"/>
        <v>2071428.5714285714</v>
      </c>
      <c r="N9" s="107">
        <v>1850000</v>
      </c>
      <c r="O9" s="107">
        <v>1850000</v>
      </c>
      <c r="P9" s="107">
        <v>14800000</v>
      </c>
    </row>
    <row r="10" spans="1:16" ht="52.5" customHeight="1" thickBot="1">
      <c r="A10" s="95" t="s">
        <v>272</v>
      </c>
      <c r="B10" s="105">
        <v>2560000</v>
      </c>
      <c r="C10" s="105">
        <v>1070000</v>
      </c>
      <c r="D10" s="105">
        <v>2970000</v>
      </c>
      <c r="E10" s="105">
        <v>1555000</v>
      </c>
      <c r="F10" s="104">
        <v>1500000</v>
      </c>
      <c r="G10" s="104">
        <f aca="true" t="shared" si="3" ref="G10:M10">9360000/7</f>
        <v>1337142.857142857</v>
      </c>
      <c r="H10" s="104">
        <f t="shared" si="3"/>
        <v>1337142.857142857</v>
      </c>
      <c r="I10" s="104">
        <f t="shared" si="3"/>
        <v>1337142.857142857</v>
      </c>
      <c r="J10" s="104">
        <f t="shared" si="3"/>
        <v>1337142.857142857</v>
      </c>
      <c r="K10" s="104">
        <f t="shared" si="3"/>
        <v>1337142.857142857</v>
      </c>
      <c r="L10" s="104">
        <f t="shared" si="3"/>
        <v>1337142.857142857</v>
      </c>
      <c r="M10" s="104">
        <f t="shared" si="3"/>
        <v>1337142.857142857</v>
      </c>
      <c r="N10" s="104">
        <v>1463000</v>
      </c>
      <c r="O10" s="104">
        <v>1463000</v>
      </c>
      <c r="P10" s="104">
        <v>11704000</v>
      </c>
    </row>
    <row r="11" spans="1:16" ht="36.75" customHeight="1" thickBot="1">
      <c r="A11" s="95" t="s">
        <v>164</v>
      </c>
      <c r="B11" s="105">
        <v>369600</v>
      </c>
      <c r="C11" s="105">
        <v>1783500</v>
      </c>
      <c r="D11" s="105">
        <v>1783500</v>
      </c>
      <c r="E11" s="105">
        <v>1783500</v>
      </c>
      <c r="F11" s="104">
        <v>1430000</v>
      </c>
      <c r="G11" s="104">
        <f aca="true" t="shared" si="4" ref="G11:M11">7598250/7</f>
        <v>1085464.2857142857</v>
      </c>
      <c r="H11" s="104">
        <f t="shared" si="4"/>
        <v>1085464.2857142857</v>
      </c>
      <c r="I11" s="104">
        <f t="shared" si="4"/>
        <v>1085464.2857142857</v>
      </c>
      <c r="J11" s="104">
        <f t="shared" si="4"/>
        <v>1085464.2857142857</v>
      </c>
      <c r="K11" s="104">
        <f t="shared" si="4"/>
        <v>1085464.2857142857</v>
      </c>
      <c r="L11" s="104">
        <f t="shared" si="4"/>
        <v>1085464.2857142857</v>
      </c>
      <c r="M11" s="104">
        <f t="shared" si="4"/>
        <v>1085464.2857142857</v>
      </c>
      <c r="N11" s="104">
        <v>1087000</v>
      </c>
      <c r="O11" s="104">
        <v>1087000</v>
      </c>
      <c r="P11" s="104">
        <v>8696000</v>
      </c>
    </row>
    <row r="12" spans="1:16" ht="15.75" thickBot="1">
      <c r="A12" s="95" t="s">
        <v>274</v>
      </c>
      <c r="B12" s="105">
        <v>830708</v>
      </c>
      <c r="C12" s="105">
        <v>1340000</v>
      </c>
      <c r="D12" s="105">
        <v>1430000</v>
      </c>
      <c r="E12" s="105">
        <v>1020000</v>
      </c>
      <c r="F12" s="104">
        <v>1100000</v>
      </c>
      <c r="G12" s="104">
        <f aca="true" t="shared" si="5" ref="G12:M12">6600000/7</f>
        <v>942857.1428571428</v>
      </c>
      <c r="H12" s="104">
        <f t="shared" si="5"/>
        <v>942857.1428571428</v>
      </c>
      <c r="I12" s="104">
        <f t="shared" si="5"/>
        <v>942857.1428571428</v>
      </c>
      <c r="J12" s="104">
        <f t="shared" si="5"/>
        <v>942857.1428571428</v>
      </c>
      <c r="K12" s="104">
        <f t="shared" si="5"/>
        <v>942857.1428571428</v>
      </c>
      <c r="L12" s="104">
        <f t="shared" si="5"/>
        <v>942857.1428571428</v>
      </c>
      <c r="M12" s="104">
        <f t="shared" si="5"/>
        <v>942857.1428571428</v>
      </c>
      <c r="N12" s="104">
        <v>990000</v>
      </c>
      <c r="O12" s="104">
        <v>990000</v>
      </c>
      <c r="P12" s="104">
        <v>7920000</v>
      </c>
    </row>
    <row r="13" spans="1:16" ht="15.75" thickBot="1">
      <c r="A13" s="95" t="s">
        <v>168</v>
      </c>
      <c r="B13" s="105">
        <v>2200000</v>
      </c>
      <c r="C13" s="105">
        <v>2200000</v>
      </c>
      <c r="D13" s="105">
        <v>2200000</v>
      </c>
      <c r="E13" s="105">
        <v>2200000</v>
      </c>
      <c r="F13" s="104">
        <v>2200000</v>
      </c>
      <c r="G13" s="104">
        <f aca="true" t="shared" si="6" ref="G13:M13">10500000/7</f>
        <v>1500000</v>
      </c>
      <c r="H13" s="104">
        <f t="shared" si="6"/>
        <v>1500000</v>
      </c>
      <c r="I13" s="104">
        <f t="shared" si="6"/>
        <v>1500000</v>
      </c>
      <c r="J13" s="104">
        <f t="shared" si="6"/>
        <v>1500000</v>
      </c>
      <c r="K13" s="104">
        <f t="shared" si="6"/>
        <v>1500000</v>
      </c>
      <c r="L13" s="104">
        <f t="shared" si="6"/>
        <v>1500000</v>
      </c>
      <c r="M13" s="104">
        <f t="shared" si="6"/>
        <v>1500000</v>
      </c>
      <c r="N13" s="104">
        <v>1680000</v>
      </c>
      <c r="O13" s="104">
        <v>1680000</v>
      </c>
      <c r="P13" s="104">
        <v>13440000</v>
      </c>
    </row>
    <row r="14" spans="1:16" ht="15">
      <c r="A14" s="152" t="s">
        <v>276</v>
      </c>
      <c r="B14" s="154">
        <v>1213625</v>
      </c>
      <c r="C14" s="154">
        <v>1213625</v>
      </c>
      <c r="D14" s="154">
        <v>1213625</v>
      </c>
      <c r="E14" s="154">
        <v>1213625</v>
      </c>
      <c r="F14" s="156">
        <v>1213625</v>
      </c>
      <c r="G14" s="156">
        <f aca="true" t="shared" si="7" ref="G14:M14">7281750/7</f>
        <v>1040250</v>
      </c>
      <c r="H14" s="156">
        <f t="shared" si="7"/>
        <v>1040250</v>
      </c>
      <c r="I14" s="156">
        <f t="shared" si="7"/>
        <v>1040250</v>
      </c>
      <c r="J14" s="156">
        <f t="shared" si="7"/>
        <v>1040250</v>
      </c>
      <c r="K14" s="156">
        <f t="shared" si="7"/>
        <v>1040250</v>
      </c>
      <c r="L14" s="156">
        <f t="shared" si="7"/>
        <v>1040250</v>
      </c>
      <c r="M14" s="156">
        <f t="shared" si="7"/>
        <v>1040250</v>
      </c>
      <c r="N14" s="156">
        <v>892000</v>
      </c>
      <c r="O14" s="156">
        <v>892000</v>
      </c>
      <c r="P14" s="156">
        <v>7136000</v>
      </c>
    </row>
    <row r="15" spans="1:16" ht="15.75" thickBot="1">
      <c r="A15" s="153"/>
      <c r="B15" s="155"/>
      <c r="C15" s="155"/>
      <c r="D15" s="155"/>
      <c r="E15" s="155"/>
      <c r="F15" s="157"/>
      <c r="G15" s="157"/>
      <c r="H15" s="157"/>
      <c r="I15" s="157"/>
      <c r="J15" s="157"/>
      <c r="K15" s="157"/>
      <c r="L15" s="157"/>
      <c r="M15" s="157"/>
      <c r="N15" s="157">
        <v>0</v>
      </c>
      <c r="O15" s="157">
        <v>0</v>
      </c>
      <c r="P15" s="157">
        <v>0</v>
      </c>
    </row>
    <row r="16" spans="1:16" ht="15.75" thickBot="1">
      <c r="A16" s="108" t="s">
        <v>277</v>
      </c>
      <c r="B16" s="109">
        <f>SUM(B17:B21)</f>
        <v>5977470</v>
      </c>
      <c r="C16" s="109">
        <f>SUM(C17:C21)</f>
        <v>4631038</v>
      </c>
      <c r="D16" s="109">
        <f aca="true" t="shared" si="8" ref="D16:P16">SUM(D17:D21)</f>
        <v>3973360</v>
      </c>
      <c r="E16" s="109">
        <f t="shared" si="8"/>
        <v>4415218</v>
      </c>
      <c r="F16" s="109">
        <f t="shared" si="8"/>
        <v>3400000</v>
      </c>
      <c r="G16" s="109">
        <f t="shared" si="8"/>
        <v>3788857.1428571427</v>
      </c>
      <c r="H16" s="109">
        <f t="shared" si="8"/>
        <v>3788857.1428571427</v>
      </c>
      <c r="I16" s="109">
        <f t="shared" si="8"/>
        <v>3788857.1428571427</v>
      </c>
      <c r="J16" s="109">
        <f t="shared" si="8"/>
        <v>3788857.1428571427</v>
      </c>
      <c r="K16" s="109">
        <f t="shared" si="8"/>
        <v>3788857.1428571427</v>
      </c>
      <c r="L16" s="109">
        <f t="shared" si="8"/>
        <v>3788857.1428571427</v>
      </c>
      <c r="M16" s="109">
        <f t="shared" si="8"/>
        <v>3788857.1428571427</v>
      </c>
      <c r="N16" s="109">
        <f t="shared" si="8"/>
        <v>3770000</v>
      </c>
      <c r="O16" s="109">
        <f t="shared" si="8"/>
        <v>3770000</v>
      </c>
      <c r="P16" s="109">
        <f t="shared" si="8"/>
        <v>30160000</v>
      </c>
    </row>
    <row r="17" spans="1:16" ht="16.5" thickBot="1" thickTop="1">
      <c r="A17" s="95" t="s">
        <v>278</v>
      </c>
      <c r="B17" s="105">
        <v>1394470</v>
      </c>
      <c r="C17" s="105">
        <v>988298</v>
      </c>
      <c r="D17" s="105">
        <v>1273360</v>
      </c>
      <c r="E17" s="105">
        <v>1095218</v>
      </c>
      <c r="F17" s="104">
        <v>300000</v>
      </c>
      <c r="G17" s="104">
        <f aca="true" t="shared" si="9" ref="G17:M17">1800000/7</f>
        <v>257142.85714285713</v>
      </c>
      <c r="H17" s="104">
        <f t="shared" si="9"/>
        <v>257142.85714285713</v>
      </c>
      <c r="I17" s="104">
        <f t="shared" si="9"/>
        <v>257142.85714285713</v>
      </c>
      <c r="J17" s="104">
        <f t="shared" si="9"/>
        <v>257142.85714285713</v>
      </c>
      <c r="K17" s="104">
        <f t="shared" si="9"/>
        <v>257142.85714285713</v>
      </c>
      <c r="L17" s="104">
        <f t="shared" si="9"/>
        <v>257142.85714285713</v>
      </c>
      <c r="M17" s="104">
        <f t="shared" si="9"/>
        <v>257142.85714285713</v>
      </c>
      <c r="N17" s="104">
        <v>270000</v>
      </c>
      <c r="O17" s="104">
        <v>270000</v>
      </c>
      <c r="P17" s="104">
        <v>2160000</v>
      </c>
    </row>
    <row r="18" spans="1:16" ht="15.75" thickBot="1">
      <c r="A18" s="95" t="s">
        <v>176</v>
      </c>
      <c r="B18" s="105">
        <v>1400000</v>
      </c>
      <c r="C18" s="105">
        <v>1400000</v>
      </c>
      <c r="D18" s="105">
        <v>1400000</v>
      </c>
      <c r="E18" s="105">
        <v>1400000</v>
      </c>
      <c r="F18" s="104">
        <v>1400000</v>
      </c>
      <c r="G18" s="104">
        <f aca="true" t="shared" si="10" ref="G18:M18">10522000/7</f>
        <v>1503142.857142857</v>
      </c>
      <c r="H18" s="104">
        <f t="shared" si="10"/>
        <v>1503142.857142857</v>
      </c>
      <c r="I18" s="104">
        <f t="shared" si="10"/>
        <v>1503142.857142857</v>
      </c>
      <c r="J18" s="104">
        <f t="shared" si="10"/>
        <v>1503142.857142857</v>
      </c>
      <c r="K18" s="104">
        <f t="shared" si="10"/>
        <v>1503142.857142857</v>
      </c>
      <c r="L18" s="104">
        <f t="shared" si="10"/>
        <v>1503142.857142857</v>
      </c>
      <c r="M18" s="104">
        <f t="shared" si="10"/>
        <v>1503142.857142857</v>
      </c>
      <c r="N18" s="104">
        <v>1750000</v>
      </c>
      <c r="O18" s="104">
        <v>1750000</v>
      </c>
      <c r="P18" s="104">
        <v>14000000</v>
      </c>
    </row>
    <row r="19" spans="1:16" ht="15.75" thickBot="1">
      <c r="A19" s="95" t="s">
        <v>279</v>
      </c>
      <c r="B19" s="105">
        <v>600000</v>
      </c>
      <c r="C19" s="105">
        <v>600000</v>
      </c>
      <c r="D19" s="105">
        <v>600000</v>
      </c>
      <c r="E19" s="105">
        <v>600000</v>
      </c>
      <c r="F19" s="104">
        <v>600000</v>
      </c>
      <c r="G19" s="104">
        <f aca="true" t="shared" si="11" ref="G19:M19">6200000/7</f>
        <v>885714.2857142857</v>
      </c>
      <c r="H19" s="104">
        <f t="shared" si="11"/>
        <v>885714.2857142857</v>
      </c>
      <c r="I19" s="104">
        <f t="shared" si="11"/>
        <v>885714.2857142857</v>
      </c>
      <c r="J19" s="104">
        <f t="shared" si="11"/>
        <v>885714.2857142857</v>
      </c>
      <c r="K19" s="104">
        <f t="shared" si="11"/>
        <v>885714.2857142857</v>
      </c>
      <c r="L19" s="104">
        <f t="shared" si="11"/>
        <v>885714.2857142857</v>
      </c>
      <c r="M19" s="104">
        <f t="shared" si="11"/>
        <v>885714.2857142857</v>
      </c>
      <c r="N19" s="104">
        <v>750000</v>
      </c>
      <c r="O19" s="104">
        <v>750000</v>
      </c>
      <c r="P19" s="104">
        <v>6000000</v>
      </c>
    </row>
    <row r="20" spans="1:16" ht="24.75" thickBot="1">
      <c r="A20" s="95" t="s">
        <v>280</v>
      </c>
      <c r="B20" s="105">
        <v>1513000</v>
      </c>
      <c r="C20" s="105">
        <v>1542740</v>
      </c>
      <c r="D20" s="105">
        <v>600000</v>
      </c>
      <c r="E20" s="105">
        <v>1220000</v>
      </c>
      <c r="F20" s="104">
        <v>1000000</v>
      </c>
      <c r="G20" s="104">
        <f aca="true" t="shared" si="12" ref="G20:M20">6500000/7</f>
        <v>928571.4285714285</v>
      </c>
      <c r="H20" s="104">
        <f t="shared" si="12"/>
        <v>928571.4285714285</v>
      </c>
      <c r="I20" s="104">
        <f t="shared" si="12"/>
        <v>928571.4285714285</v>
      </c>
      <c r="J20" s="104">
        <f t="shared" si="12"/>
        <v>928571.4285714285</v>
      </c>
      <c r="K20" s="104">
        <f t="shared" si="12"/>
        <v>928571.4285714285</v>
      </c>
      <c r="L20" s="104">
        <f t="shared" si="12"/>
        <v>928571.4285714285</v>
      </c>
      <c r="M20" s="104">
        <f t="shared" si="12"/>
        <v>928571.4285714285</v>
      </c>
      <c r="N20" s="104">
        <v>800000</v>
      </c>
      <c r="O20" s="104">
        <v>800000</v>
      </c>
      <c r="P20" s="104">
        <v>6400000</v>
      </c>
    </row>
    <row r="21" spans="1:16" ht="15.75" thickBot="1">
      <c r="A21" s="95" t="s">
        <v>281</v>
      </c>
      <c r="B21" s="105">
        <v>1070000</v>
      </c>
      <c r="C21" s="105">
        <v>100000</v>
      </c>
      <c r="D21" s="105">
        <v>100000</v>
      </c>
      <c r="E21" s="105">
        <v>100000</v>
      </c>
      <c r="F21" s="104">
        <v>100000</v>
      </c>
      <c r="G21" s="104">
        <f aca="true" t="shared" si="13" ref="G21:M21">1500000/7</f>
        <v>214285.7142857143</v>
      </c>
      <c r="H21" s="104">
        <f t="shared" si="13"/>
        <v>214285.7142857143</v>
      </c>
      <c r="I21" s="104">
        <f t="shared" si="13"/>
        <v>214285.7142857143</v>
      </c>
      <c r="J21" s="104">
        <f t="shared" si="13"/>
        <v>214285.7142857143</v>
      </c>
      <c r="K21" s="104">
        <f t="shared" si="13"/>
        <v>214285.7142857143</v>
      </c>
      <c r="L21" s="104">
        <f t="shared" si="13"/>
        <v>214285.7142857143</v>
      </c>
      <c r="M21" s="104">
        <f t="shared" si="13"/>
        <v>214285.7142857143</v>
      </c>
      <c r="N21" s="104">
        <v>200000</v>
      </c>
      <c r="O21" s="104">
        <v>200000</v>
      </c>
      <c r="P21" s="104">
        <v>1600000</v>
      </c>
    </row>
    <row r="22" spans="1:16" ht="15.75" thickBot="1">
      <c r="A22" s="110" t="s">
        <v>282</v>
      </c>
      <c r="B22" s="102">
        <f>SUM(B23:B24)</f>
        <v>5660000</v>
      </c>
      <c r="C22" s="102">
        <v>5443000</v>
      </c>
      <c r="D22" s="102">
        <f aca="true" t="shared" si="14" ref="D22:P22">SUM(D23:D24)</f>
        <v>5150000</v>
      </c>
      <c r="E22" s="102">
        <f t="shared" si="14"/>
        <v>5950000</v>
      </c>
      <c r="F22" s="102">
        <f t="shared" si="14"/>
        <v>4315972</v>
      </c>
      <c r="G22" s="102">
        <f t="shared" si="14"/>
        <v>5371428.571428572</v>
      </c>
      <c r="H22" s="102">
        <f t="shared" si="14"/>
        <v>5371428.571428572</v>
      </c>
      <c r="I22" s="102">
        <f t="shared" si="14"/>
        <v>5371428.571428572</v>
      </c>
      <c r="J22" s="102">
        <f t="shared" si="14"/>
        <v>5371428.571428572</v>
      </c>
      <c r="K22" s="102">
        <f t="shared" si="14"/>
        <v>5371428.571428572</v>
      </c>
      <c r="L22" s="102">
        <f t="shared" si="14"/>
        <v>5371428.571428572</v>
      </c>
      <c r="M22" s="102">
        <f t="shared" si="14"/>
        <v>5371428.571428572</v>
      </c>
      <c r="N22" s="102">
        <f t="shared" si="14"/>
        <v>5390000</v>
      </c>
      <c r="O22" s="102">
        <f t="shared" si="14"/>
        <v>5390000</v>
      </c>
      <c r="P22" s="102">
        <f t="shared" si="14"/>
        <v>43120000</v>
      </c>
    </row>
    <row r="23" spans="1:16" ht="15.75" thickBot="1">
      <c r="A23" s="95" t="s">
        <v>163</v>
      </c>
      <c r="B23" s="105">
        <v>2000000</v>
      </c>
      <c r="C23" s="105">
        <v>2000000</v>
      </c>
      <c r="D23" s="105">
        <v>2000000</v>
      </c>
      <c r="E23" s="105">
        <v>2000000</v>
      </c>
      <c r="F23" s="104">
        <v>2000000</v>
      </c>
      <c r="G23" s="104">
        <f aca="true" t="shared" si="15" ref="G23:M23">5000000/7</f>
        <v>714285.7142857143</v>
      </c>
      <c r="H23" s="104">
        <f t="shared" si="15"/>
        <v>714285.7142857143</v>
      </c>
      <c r="I23" s="104">
        <f t="shared" si="15"/>
        <v>714285.7142857143</v>
      </c>
      <c r="J23" s="104">
        <f t="shared" si="15"/>
        <v>714285.7142857143</v>
      </c>
      <c r="K23" s="104">
        <f t="shared" si="15"/>
        <v>714285.7142857143</v>
      </c>
      <c r="L23" s="104">
        <f t="shared" si="15"/>
        <v>714285.7142857143</v>
      </c>
      <c r="M23" s="104">
        <f t="shared" si="15"/>
        <v>714285.7142857143</v>
      </c>
      <c r="N23" s="104">
        <v>650000</v>
      </c>
      <c r="O23" s="104">
        <v>650000</v>
      </c>
      <c r="P23" s="104">
        <v>5200000</v>
      </c>
    </row>
    <row r="24" spans="1:16" ht="31.5" customHeight="1" thickBot="1">
      <c r="A24" s="95" t="s">
        <v>284</v>
      </c>
      <c r="B24" s="105">
        <v>3660000</v>
      </c>
      <c r="C24" s="111" t="s">
        <v>577</v>
      </c>
      <c r="D24" s="105">
        <v>3150000</v>
      </c>
      <c r="E24" s="105">
        <v>3950000</v>
      </c>
      <c r="F24" s="104">
        <v>2315972</v>
      </c>
      <c r="G24" s="104">
        <f aca="true" t="shared" si="16" ref="G24:M24">32600000/7</f>
        <v>4657142.857142857</v>
      </c>
      <c r="H24" s="104">
        <f t="shared" si="16"/>
        <v>4657142.857142857</v>
      </c>
      <c r="I24" s="104">
        <f t="shared" si="16"/>
        <v>4657142.857142857</v>
      </c>
      <c r="J24" s="104">
        <f t="shared" si="16"/>
        <v>4657142.857142857</v>
      </c>
      <c r="K24" s="104">
        <f t="shared" si="16"/>
        <v>4657142.857142857</v>
      </c>
      <c r="L24" s="104">
        <f t="shared" si="16"/>
        <v>4657142.857142857</v>
      </c>
      <c r="M24" s="104">
        <f t="shared" si="16"/>
        <v>4657142.857142857</v>
      </c>
      <c r="N24" s="104">
        <v>4740000</v>
      </c>
      <c r="O24" s="104">
        <v>4740000</v>
      </c>
      <c r="P24" s="104">
        <v>37920000</v>
      </c>
    </row>
    <row r="25" spans="1:16" ht="15.75" thickBot="1">
      <c r="A25" s="112" t="s">
        <v>285</v>
      </c>
      <c r="B25" s="113">
        <v>330000</v>
      </c>
      <c r="C25" s="113">
        <v>330000</v>
      </c>
      <c r="D25" s="113">
        <v>330000</v>
      </c>
      <c r="E25" s="113">
        <v>330000</v>
      </c>
      <c r="F25" s="113">
        <v>330000</v>
      </c>
      <c r="G25" s="113">
        <f aca="true" t="shared" si="17" ref="G25:M25">600000/7</f>
        <v>85714.28571428571</v>
      </c>
      <c r="H25" s="113">
        <f t="shared" si="17"/>
        <v>85714.28571428571</v>
      </c>
      <c r="I25" s="113">
        <f t="shared" si="17"/>
        <v>85714.28571428571</v>
      </c>
      <c r="J25" s="113">
        <f t="shared" si="17"/>
        <v>85714.28571428571</v>
      </c>
      <c r="K25" s="113">
        <f t="shared" si="17"/>
        <v>85714.28571428571</v>
      </c>
      <c r="L25" s="113">
        <f t="shared" si="17"/>
        <v>85714.28571428571</v>
      </c>
      <c r="M25" s="113">
        <f t="shared" si="17"/>
        <v>85714.28571428571</v>
      </c>
      <c r="N25" s="113">
        <v>90000</v>
      </c>
      <c r="O25" s="113">
        <v>90000</v>
      </c>
      <c r="P25" s="113">
        <v>720000</v>
      </c>
    </row>
    <row r="26" spans="1:16" ht="16.5" thickBot="1" thickTop="1">
      <c r="A26" s="108" t="s">
        <v>287</v>
      </c>
      <c r="B26" s="109">
        <v>1000000</v>
      </c>
      <c r="C26" s="109">
        <v>1960403</v>
      </c>
      <c r="D26" s="109">
        <v>1960403</v>
      </c>
      <c r="E26" s="109">
        <v>1960403</v>
      </c>
      <c r="F26" s="109">
        <v>1960403</v>
      </c>
      <c r="G26" s="109">
        <f aca="true" t="shared" si="18" ref="G26:M26">6000000/7</f>
        <v>857142.8571428572</v>
      </c>
      <c r="H26" s="109">
        <f t="shared" si="18"/>
        <v>857142.8571428572</v>
      </c>
      <c r="I26" s="109">
        <f t="shared" si="18"/>
        <v>857142.8571428572</v>
      </c>
      <c r="J26" s="109">
        <f t="shared" si="18"/>
        <v>857142.8571428572</v>
      </c>
      <c r="K26" s="109">
        <f t="shared" si="18"/>
        <v>857142.8571428572</v>
      </c>
      <c r="L26" s="109">
        <f t="shared" si="18"/>
        <v>857142.8571428572</v>
      </c>
      <c r="M26" s="109">
        <f t="shared" si="18"/>
        <v>857142.8571428572</v>
      </c>
      <c r="N26" s="109">
        <v>900000</v>
      </c>
      <c r="O26" s="109">
        <v>900000</v>
      </c>
      <c r="P26" s="109">
        <v>7200000</v>
      </c>
    </row>
    <row r="27" spans="1:16" ht="42.75" customHeight="1" thickBot="1" thickTop="1">
      <c r="A27" s="114" t="s">
        <v>289</v>
      </c>
      <c r="B27" s="115">
        <f>B7+B16+B22+B25+B26</f>
        <v>24331403</v>
      </c>
      <c r="C27" s="115">
        <f>C7+C16+C22+C25+C26</f>
        <v>23721566</v>
      </c>
      <c r="D27" s="115">
        <f aca="true" t="shared" si="19" ref="D27:P27">D7+D16+D22+D25+D26</f>
        <v>24460888</v>
      </c>
      <c r="E27" s="115">
        <f t="shared" si="19"/>
        <v>23877746</v>
      </c>
      <c r="F27" s="116">
        <f t="shared" si="19"/>
        <v>20100000</v>
      </c>
      <c r="G27" s="116">
        <f t="shared" si="19"/>
        <v>18388857.142857146</v>
      </c>
      <c r="H27" s="116">
        <f t="shared" si="19"/>
        <v>18388857.142857146</v>
      </c>
      <c r="I27" s="116">
        <f t="shared" si="19"/>
        <v>18388857.142857146</v>
      </c>
      <c r="J27" s="116">
        <f t="shared" si="19"/>
        <v>18388857.142857146</v>
      </c>
      <c r="K27" s="116">
        <f t="shared" si="19"/>
        <v>18388857.142857146</v>
      </c>
      <c r="L27" s="116">
        <f t="shared" si="19"/>
        <v>18388857.142857146</v>
      </c>
      <c r="M27" s="116">
        <f t="shared" si="19"/>
        <v>18388857.142857146</v>
      </c>
      <c r="N27" s="116">
        <f t="shared" si="19"/>
        <v>18436000</v>
      </c>
      <c r="O27" s="116">
        <f t="shared" si="19"/>
        <v>18436000</v>
      </c>
      <c r="P27" s="116">
        <f t="shared" si="19"/>
        <v>147488000</v>
      </c>
    </row>
    <row r="28" ht="15.75" thickTop="1"/>
    <row r="29" spans="2:16" ht="15.75" thickBot="1">
      <c r="B29" s="93">
        <v>2023</v>
      </c>
      <c r="C29" s="93">
        <v>2024</v>
      </c>
      <c r="D29" s="93">
        <v>2025</v>
      </c>
      <c r="E29" s="93">
        <v>2026</v>
      </c>
      <c r="F29" s="93">
        <v>2027</v>
      </c>
      <c r="G29" s="93">
        <v>2028</v>
      </c>
      <c r="H29" s="93">
        <v>2029</v>
      </c>
      <c r="I29" s="93">
        <v>2030</v>
      </c>
      <c r="J29" s="93">
        <v>2031</v>
      </c>
      <c r="K29" s="93">
        <v>2032</v>
      </c>
      <c r="L29" s="117"/>
      <c r="M29" s="118"/>
      <c r="N29" s="118"/>
      <c r="O29" s="118"/>
      <c r="P29" s="118"/>
    </row>
    <row r="30" spans="1:16" ht="49.5" customHeight="1" thickBot="1">
      <c r="A30" s="119" t="s">
        <v>578</v>
      </c>
      <c r="B30" s="120">
        <f>F27</f>
        <v>20100000</v>
      </c>
      <c r="C30" s="120">
        <f>G27</f>
        <v>18388857.142857146</v>
      </c>
      <c r="D30" s="120">
        <f>H27</f>
        <v>18388857.142857146</v>
      </c>
      <c r="E30" s="120">
        <f>I27</f>
        <v>18388857.142857146</v>
      </c>
      <c r="F30" s="120">
        <f>J27</f>
        <v>18388857.142857146</v>
      </c>
      <c r="G30" s="120">
        <f>K27</f>
        <v>18388857.142857146</v>
      </c>
      <c r="H30" s="120">
        <f>L27</f>
        <v>18388857.142857146</v>
      </c>
      <c r="I30" s="120">
        <f>M27</f>
        <v>18388857.142857146</v>
      </c>
      <c r="J30" s="120">
        <f>N27</f>
        <v>18436000</v>
      </c>
      <c r="K30" s="120">
        <f>O27</f>
        <v>18436000</v>
      </c>
      <c r="L30" s="121"/>
      <c r="M30" s="122"/>
      <c r="N30" s="122"/>
      <c r="O30" s="122"/>
      <c r="P30" s="122"/>
    </row>
    <row r="31" spans="1:16" s="91" customFormat="1" ht="49.5" customHeight="1" thickBo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5"/>
      <c r="M31" s="125"/>
      <c r="N31" s="125"/>
      <c r="O31" s="125"/>
      <c r="P31" s="125"/>
    </row>
    <row r="32" spans="1:3" ht="49.5" customHeight="1" thickBot="1">
      <c r="A32" s="126" t="s">
        <v>579</v>
      </c>
      <c r="B32" s="127">
        <v>0.1</v>
      </c>
      <c r="C32" s="128">
        <f>B30+NPV(B32,C30:K30)</f>
        <v>126043851.90401457</v>
      </c>
    </row>
    <row r="34" spans="1:5" ht="27" customHeight="1">
      <c r="A34" s="91"/>
      <c r="B34" s="91"/>
      <c r="C34" s="91"/>
      <c r="D34" s="91"/>
      <c r="E34" s="91"/>
    </row>
    <row r="35" spans="1:5" ht="27" customHeight="1">
      <c r="A35" s="91"/>
      <c r="B35" s="91"/>
      <c r="C35" s="91"/>
      <c r="D35" s="91"/>
      <c r="E35" s="91"/>
    </row>
    <row r="36" spans="1:5" ht="27" customHeight="1">
      <c r="A36" s="91"/>
      <c r="B36" s="91"/>
      <c r="C36" s="91"/>
      <c r="D36" s="91"/>
      <c r="E36" s="91"/>
    </row>
    <row r="37" spans="1:5" ht="27" customHeight="1">
      <c r="A37" s="91"/>
      <c r="B37" s="91"/>
      <c r="C37" s="129"/>
      <c r="D37" s="130"/>
      <c r="E37" s="91"/>
    </row>
    <row r="38" spans="1:5" ht="27" customHeight="1">
      <c r="A38" s="91"/>
      <c r="B38" s="91"/>
      <c r="C38" s="91"/>
      <c r="D38" s="91"/>
      <c r="E38" s="91"/>
    </row>
    <row r="39" spans="1:5" ht="27" customHeight="1">
      <c r="A39" s="91"/>
      <c r="B39" s="91"/>
      <c r="C39" s="91"/>
      <c r="D39" s="91"/>
      <c r="E39" s="91"/>
    </row>
    <row r="40" spans="1:5" ht="15">
      <c r="A40" s="91"/>
      <c r="B40" s="91"/>
      <c r="C40" s="91"/>
      <c r="D40" s="91"/>
      <c r="E40" s="91"/>
    </row>
  </sheetData>
  <sheetProtection/>
  <mergeCells count="32"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M5:M6"/>
    <mergeCell ref="N5:N6"/>
    <mergeCell ref="O5:O6"/>
    <mergeCell ref="P5:P6"/>
    <mergeCell ref="A14:A15"/>
    <mergeCell ref="B14:B15"/>
    <mergeCell ref="C14:C15"/>
    <mergeCell ref="D14:D15"/>
    <mergeCell ref="E14:E15"/>
    <mergeCell ref="F14:F15"/>
    <mergeCell ref="G5:G6"/>
    <mergeCell ref="H5:H6"/>
    <mergeCell ref="I5:I6"/>
    <mergeCell ref="J5:J6"/>
    <mergeCell ref="K5:K6"/>
    <mergeCell ref="L5:L6"/>
    <mergeCell ref="F5:F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="122" zoomScaleNormal="122" zoomScalePageLayoutView="0" workbookViewId="0" topLeftCell="A1">
      <selection activeCell="A2" sqref="A2:N26"/>
    </sheetView>
  </sheetViews>
  <sheetFormatPr defaultColWidth="20.8515625" defaultRowHeight="15"/>
  <cols>
    <col min="1" max="1" width="20.8515625" style="132" customWidth="1"/>
    <col min="2" max="23" width="9.7109375" style="132" customWidth="1"/>
    <col min="24" max="16384" width="20.8515625" style="132" customWidth="1"/>
  </cols>
  <sheetData>
    <row r="1" ht="11.25">
      <c r="A1" s="142" t="s">
        <v>584</v>
      </c>
    </row>
    <row r="2" spans="1:23" ht="12.75">
      <c r="A2" s="134" t="s">
        <v>581</v>
      </c>
      <c r="B2" s="135">
        <v>2019</v>
      </c>
      <c r="C2" s="136">
        <v>2020</v>
      </c>
      <c r="D2" s="136">
        <v>2021</v>
      </c>
      <c r="E2" s="136">
        <v>2022</v>
      </c>
      <c r="F2" s="136">
        <v>2023</v>
      </c>
      <c r="G2" s="136">
        <v>2024</v>
      </c>
      <c r="H2" s="136">
        <v>2025</v>
      </c>
      <c r="I2" s="136">
        <v>2026</v>
      </c>
      <c r="J2" s="136">
        <v>2027</v>
      </c>
      <c r="K2" s="136">
        <v>2028</v>
      </c>
      <c r="L2" s="136">
        <v>2029</v>
      </c>
      <c r="M2" s="136">
        <v>2030</v>
      </c>
      <c r="N2" s="136">
        <v>2031</v>
      </c>
      <c r="O2" s="136">
        <v>2032</v>
      </c>
      <c r="P2" s="136">
        <v>2033</v>
      </c>
      <c r="Q2" s="136">
        <v>2034</v>
      </c>
      <c r="R2" s="136">
        <v>2035</v>
      </c>
      <c r="S2" s="136">
        <v>2036</v>
      </c>
      <c r="T2" s="136">
        <v>2037</v>
      </c>
      <c r="U2" s="136">
        <v>2038</v>
      </c>
      <c r="V2" s="136">
        <v>2039</v>
      </c>
      <c r="W2" s="136">
        <v>2040</v>
      </c>
    </row>
    <row r="3" spans="1:23" ht="12.75">
      <c r="A3" s="137" t="s">
        <v>291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ht="12.75">
      <c r="A4" s="137" t="s">
        <v>538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3" ht="12.75">
      <c r="A5" s="137" t="s">
        <v>295</v>
      </c>
      <c r="B5" s="138">
        <v>0</v>
      </c>
      <c r="C5" s="138">
        <v>0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8">
        <v>0</v>
      </c>
      <c r="J5" s="138">
        <v>0</v>
      </c>
      <c r="K5" s="138">
        <v>0</v>
      </c>
      <c r="L5" s="138">
        <v>0</v>
      </c>
      <c r="M5" s="138">
        <v>0</v>
      </c>
      <c r="N5" s="138">
        <v>0</v>
      </c>
      <c r="O5" s="138">
        <v>0</v>
      </c>
      <c r="P5" s="138">
        <v>0</v>
      </c>
      <c r="Q5" s="138">
        <v>0</v>
      </c>
      <c r="R5" s="138">
        <v>0</v>
      </c>
      <c r="S5" s="138">
        <v>0</v>
      </c>
      <c r="T5" s="138">
        <v>0</v>
      </c>
      <c r="U5" s="138">
        <v>0</v>
      </c>
      <c r="V5" s="138">
        <v>0</v>
      </c>
      <c r="W5" s="138">
        <v>0</v>
      </c>
    </row>
    <row r="6" spans="1:23" ht="12.75">
      <c r="A6" s="137" t="s">
        <v>292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12.75">
      <c r="A7" s="139" t="s">
        <v>270</v>
      </c>
      <c r="B7" s="138">
        <v>16471803</v>
      </c>
      <c r="C7" s="138">
        <v>13754663</v>
      </c>
      <c r="D7" s="138">
        <v>8308377.1525</v>
      </c>
      <c r="E7" s="138">
        <v>6855235.1525</v>
      </c>
      <c r="F7" s="138">
        <v>5865017.1525</v>
      </c>
      <c r="G7" s="138">
        <v>4790499.2953571435</v>
      </c>
      <c r="H7" s="138">
        <v>4790499.2953571435</v>
      </c>
      <c r="I7" s="138">
        <v>4790499.2953571435</v>
      </c>
      <c r="J7" s="138">
        <v>4790499.2953571435</v>
      </c>
      <c r="K7" s="138">
        <v>4790499.2953571435</v>
      </c>
      <c r="L7" s="138">
        <v>4790499.2953571435</v>
      </c>
      <c r="M7" s="138">
        <v>4790499.2953571435</v>
      </c>
      <c r="N7" s="138">
        <v>4770392.1525</v>
      </c>
      <c r="O7" s="138">
        <v>4770392.1525</v>
      </c>
      <c r="P7" s="138">
        <v>4770392.1525</v>
      </c>
      <c r="Q7" s="138">
        <v>4770392.1525</v>
      </c>
      <c r="R7" s="138">
        <v>4770392.1525</v>
      </c>
      <c r="S7" s="138">
        <v>4770392.1525</v>
      </c>
      <c r="T7" s="138">
        <v>4770392.1525</v>
      </c>
      <c r="U7" s="138">
        <v>4770392.1525</v>
      </c>
      <c r="V7" s="138">
        <v>4770392.1525</v>
      </c>
      <c r="W7" s="138">
        <v>4770392.1525</v>
      </c>
    </row>
    <row r="8" spans="1:23" ht="12.75">
      <c r="A8" s="137" t="s">
        <v>293</v>
      </c>
      <c r="B8" s="138">
        <v>0</v>
      </c>
      <c r="C8" s="138">
        <v>50000</v>
      </c>
      <c r="D8" s="138">
        <v>680000</v>
      </c>
      <c r="E8" s="138">
        <v>950000</v>
      </c>
      <c r="F8" s="138"/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8">
        <v>0</v>
      </c>
      <c r="W8" s="138">
        <v>0</v>
      </c>
    </row>
    <row r="9" spans="1:23" ht="12.75">
      <c r="A9" s="139" t="s">
        <v>283</v>
      </c>
      <c r="B9" s="138">
        <v>5840000</v>
      </c>
      <c r="C9" s="138">
        <v>5443000</v>
      </c>
      <c r="D9" s="138">
        <v>5200000</v>
      </c>
      <c r="E9" s="138">
        <v>5800000</v>
      </c>
      <c r="F9" s="138">
        <v>4315972</v>
      </c>
      <c r="G9" s="138">
        <v>5371428.571428572</v>
      </c>
      <c r="H9" s="138">
        <v>5371428.571428572</v>
      </c>
      <c r="I9" s="138">
        <v>5371428.571428572</v>
      </c>
      <c r="J9" s="138">
        <v>5371428.571428572</v>
      </c>
      <c r="K9" s="138">
        <v>5371428.571428572</v>
      </c>
      <c r="L9" s="138">
        <v>5371428.571428572</v>
      </c>
      <c r="M9" s="138">
        <v>5371428.571428572</v>
      </c>
      <c r="N9" s="138">
        <v>5390000</v>
      </c>
      <c r="O9" s="138">
        <v>5390000</v>
      </c>
      <c r="P9" s="138">
        <v>5390000</v>
      </c>
      <c r="Q9" s="138">
        <v>5390000</v>
      </c>
      <c r="R9" s="138">
        <v>5390000</v>
      </c>
      <c r="S9" s="138">
        <v>5390000</v>
      </c>
      <c r="T9" s="138">
        <v>5390000</v>
      </c>
      <c r="U9" s="138">
        <v>5390000</v>
      </c>
      <c r="V9" s="138">
        <v>5390000</v>
      </c>
      <c r="W9" s="138">
        <v>5390000</v>
      </c>
    </row>
    <row r="10" spans="1:23" ht="12.75">
      <c r="A10" s="139" t="s">
        <v>275</v>
      </c>
      <c r="B10" s="138">
        <v>300000</v>
      </c>
      <c r="C10" s="138">
        <v>400000</v>
      </c>
      <c r="D10" s="138"/>
      <c r="E10" s="138"/>
      <c r="F10" s="138"/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</row>
    <row r="11" spans="1:23" ht="12.75">
      <c r="A11" s="137" t="s">
        <v>539</v>
      </c>
      <c r="B11" s="138">
        <v>369600</v>
      </c>
      <c r="C11" s="138">
        <v>1783500</v>
      </c>
      <c r="D11" s="138">
        <v>1783500</v>
      </c>
      <c r="E11" s="138">
        <v>1783500</v>
      </c>
      <c r="F11" s="138">
        <v>1430000</v>
      </c>
      <c r="G11" s="138">
        <v>1085464.2857142857</v>
      </c>
      <c r="H11" s="138">
        <v>1085464.2857142857</v>
      </c>
      <c r="I11" s="138">
        <v>1085464.2857142857</v>
      </c>
      <c r="J11" s="138">
        <v>1085464.2857142857</v>
      </c>
      <c r="K11" s="138">
        <v>1085464.2857142857</v>
      </c>
      <c r="L11" s="138">
        <v>1085464.2857142857</v>
      </c>
      <c r="M11" s="138">
        <v>1085464.2857142857</v>
      </c>
      <c r="N11" s="138">
        <v>1087000</v>
      </c>
      <c r="O11" s="138">
        <v>1087000</v>
      </c>
      <c r="P11" s="138">
        <v>1087000</v>
      </c>
      <c r="Q11" s="138">
        <v>1087000</v>
      </c>
      <c r="R11" s="138">
        <v>1087000</v>
      </c>
      <c r="S11" s="138">
        <v>1087000</v>
      </c>
      <c r="T11" s="138">
        <v>1087000</v>
      </c>
      <c r="U11" s="138">
        <v>1087000</v>
      </c>
      <c r="V11" s="138">
        <v>1087000</v>
      </c>
      <c r="W11" s="138">
        <v>1087000</v>
      </c>
    </row>
    <row r="12" spans="1:23" ht="12.75">
      <c r="A12" s="137" t="s">
        <v>273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12.75">
      <c r="A13" s="137" t="s">
        <v>294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12.75">
      <c r="A14" s="137" t="s">
        <v>540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12.75">
      <c r="A15" s="139" t="s">
        <v>536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12.75">
      <c r="A16" s="137" t="s">
        <v>541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12.75">
      <c r="A17" s="139" t="s">
        <v>286</v>
      </c>
      <c r="B17" s="138">
        <v>350000</v>
      </c>
      <c r="C17" s="138">
        <v>330000</v>
      </c>
      <c r="D17" s="138">
        <v>330000</v>
      </c>
      <c r="E17" s="138">
        <v>330000</v>
      </c>
      <c r="F17" s="138">
        <v>330000</v>
      </c>
      <c r="G17" s="138">
        <v>85714.28571428571</v>
      </c>
      <c r="H17" s="138">
        <v>85714.28571428571</v>
      </c>
      <c r="I17" s="138">
        <v>85714.28571428571</v>
      </c>
      <c r="J17" s="138">
        <v>85714.28571428571</v>
      </c>
      <c r="K17" s="138">
        <v>85714.28571428571</v>
      </c>
      <c r="L17" s="138">
        <v>85714.28571428571</v>
      </c>
      <c r="M17" s="138">
        <v>85714.28571428571</v>
      </c>
      <c r="N17" s="138">
        <v>90000</v>
      </c>
      <c r="O17" s="138">
        <v>90000</v>
      </c>
      <c r="P17" s="138">
        <v>90000</v>
      </c>
      <c r="Q17" s="138">
        <v>90000</v>
      </c>
      <c r="R17" s="138">
        <v>90000</v>
      </c>
      <c r="S17" s="138">
        <v>90000</v>
      </c>
      <c r="T17" s="138">
        <v>90000</v>
      </c>
      <c r="U17" s="138">
        <v>90000</v>
      </c>
      <c r="V17" s="138">
        <v>90000</v>
      </c>
      <c r="W17" s="138">
        <v>90000</v>
      </c>
    </row>
    <row r="18" spans="1:23" ht="12.75">
      <c r="A18" s="139" t="s">
        <v>288</v>
      </c>
      <c r="B18" s="138">
        <v>1000000</v>
      </c>
      <c r="C18" s="138">
        <v>1960403</v>
      </c>
      <c r="D18" s="138">
        <v>1960403</v>
      </c>
      <c r="E18" s="138">
        <v>1960403</v>
      </c>
      <c r="F18" s="138">
        <v>1960403</v>
      </c>
      <c r="G18" s="138">
        <v>857142.8571428572</v>
      </c>
      <c r="H18" s="138">
        <v>857142.8571428572</v>
      </c>
      <c r="I18" s="138">
        <v>857142.8571428572</v>
      </c>
      <c r="J18" s="138">
        <v>857142.8571428572</v>
      </c>
      <c r="K18" s="138">
        <v>857142.8571428572</v>
      </c>
      <c r="L18" s="138">
        <v>857142.8571428572</v>
      </c>
      <c r="M18" s="138">
        <v>857142.8571428572</v>
      </c>
      <c r="N18" s="138">
        <v>900000</v>
      </c>
      <c r="O18" s="138">
        <v>900000</v>
      </c>
      <c r="P18" s="138">
        <v>900000</v>
      </c>
      <c r="Q18" s="138">
        <v>900000</v>
      </c>
      <c r="R18" s="138">
        <v>900000</v>
      </c>
      <c r="S18" s="138">
        <v>900000</v>
      </c>
      <c r="T18" s="138">
        <v>900000</v>
      </c>
      <c r="U18" s="138">
        <v>900000</v>
      </c>
      <c r="V18" s="138">
        <v>900000</v>
      </c>
      <c r="W18" s="138">
        <v>900000</v>
      </c>
    </row>
    <row r="19" spans="1:23" ht="12.75">
      <c r="A19" s="139" t="s">
        <v>542</v>
      </c>
      <c r="B19" s="138">
        <v>0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</row>
    <row r="20" spans="1:23" ht="12.75">
      <c r="A20" s="140" t="s">
        <v>582</v>
      </c>
      <c r="B20" s="141">
        <v>24331403</v>
      </c>
      <c r="C20" s="141">
        <v>23721566</v>
      </c>
      <c r="D20" s="141">
        <v>18262280.1525</v>
      </c>
      <c r="E20" s="141">
        <v>17679138.1525</v>
      </c>
      <c r="F20" s="141">
        <v>13901392.1525</v>
      </c>
      <c r="G20" s="141">
        <v>12190249.295357144</v>
      </c>
      <c r="H20" s="141">
        <v>12190249.295357144</v>
      </c>
      <c r="I20" s="141">
        <v>12190249.295357144</v>
      </c>
      <c r="J20" s="141">
        <v>12190249.295357144</v>
      </c>
      <c r="K20" s="141">
        <v>12190249.295357144</v>
      </c>
      <c r="L20" s="141">
        <v>12190249.295357144</v>
      </c>
      <c r="M20" s="141">
        <v>12190249.295357144</v>
      </c>
      <c r="N20" s="141">
        <v>12237392.1525</v>
      </c>
      <c r="O20" s="141">
        <v>12237392.1525</v>
      </c>
      <c r="P20" s="141">
        <v>12237392.1525</v>
      </c>
      <c r="Q20" s="141">
        <v>12237392.1525</v>
      </c>
      <c r="R20" s="141">
        <v>12237392.1525</v>
      </c>
      <c r="S20" s="141">
        <v>12237392.1525</v>
      </c>
      <c r="T20" s="141">
        <v>12237392.1525</v>
      </c>
      <c r="U20" s="141">
        <v>12237392.1525</v>
      </c>
      <c r="V20" s="141">
        <v>12237392.1525</v>
      </c>
      <c r="W20" s="141">
        <v>12237392.1525</v>
      </c>
    </row>
    <row r="22" spans="1:23" ht="12.75">
      <c r="A22" s="142" t="s">
        <v>583</v>
      </c>
      <c r="D22" s="136">
        <v>2021</v>
      </c>
      <c r="E22" s="136">
        <v>2022</v>
      </c>
      <c r="F22" s="136">
        <v>2023</v>
      </c>
      <c r="G22" s="136">
        <v>2024</v>
      </c>
      <c r="H22" s="136">
        <v>2025</v>
      </c>
      <c r="I22" s="136">
        <v>2026</v>
      </c>
      <c r="J22" s="136">
        <v>2027</v>
      </c>
      <c r="K22" s="136">
        <v>2028</v>
      </c>
      <c r="L22" s="136">
        <v>2029</v>
      </c>
      <c r="M22" s="136">
        <v>2030</v>
      </c>
      <c r="N22" s="136">
        <v>2031</v>
      </c>
      <c r="O22" s="136">
        <v>2032</v>
      </c>
      <c r="P22" s="136">
        <v>2033</v>
      </c>
      <c r="Q22" s="136">
        <v>2034</v>
      </c>
      <c r="R22" s="136">
        <v>2035</v>
      </c>
      <c r="S22" s="136">
        <v>2036</v>
      </c>
      <c r="T22" s="136">
        <v>2037</v>
      </c>
      <c r="U22" s="136">
        <v>2038</v>
      </c>
      <c r="V22" s="136">
        <v>2039</v>
      </c>
      <c r="W22" s="136">
        <v>2040</v>
      </c>
    </row>
    <row r="23" spans="1:23" ht="12.75">
      <c r="A23" s="133" t="s">
        <v>270</v>
      </c>
      <c r="B23" s="133"/>
      <c r="C23" s="133"/>
      <c r="D23" s="133">
        <v>6198607.8475</v>
      </c>
      <c r="E23" s="133">
        <v>6198607.8475</v>
      </c>
      <c r="F23" s="133">
        <v>6198607.8475</v>
      </c>
      <c r="G23" s="133">
        <v>6198607.8475</v>
      </c>
      <c r="H23" s="133">
        <v>6198607.8475</v>
      </c>
      <c r="I23" s="133">
        <v>6198607.8475</v>
      </c>
      <c r="J23" s="133">
        <v>6198607.8475</v>
      </c>
      <c r="K23" s="133">
        <v>6198607.8475</v>
      </c>
      <c r="L23" s="133">
        <v>6198607.8475</v>
      </c>
      <c r="M23" s="133">
        <v>6198607.8475</v>
      </c>
      <c r="N23" s="133">
        <v>6198607.8475</v>
      </c>
      <c r="O23" s="133">
        <v>6198607.8475</v>
      </c>
      <c r="P23" s="133">
        <v>6198607.8475</v>
      </c>
      <c r="Q23" s="133">
        <v>6198607.8475</v>
      </c>
      <c r="R23" s="133">
        <v>6198607.8475</v>
      </c>
      <c r="S23" s="133">
        <v>6198607.8475</v>
      </c>
      <c r="T23" s="133">
        <v>6198607.8475</v>
      </c>
      <c r="U23" s="133">
        <v>6198607.8475</v>
      </c>
      <c r="V23" s="133">
        <v>6198607.8475</v>
      </c>
      <c r="W23" s="133">
        <v>6198607.8475</v>
      </c>
    </row>
    <row r="24" spans="1:23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4:23" ht="12.75">
      <c r="D25" s="136">
        <v>2021</v>
      </c>
      <c r="E25" s="136">
        <v>2022</v>
      </c>
      <c r="F25" s="136">
        <v>2023</v>
      </c>
      <c r="G25" s="136">
        <v>2024</v>
      </c>
      <c r="H25" s="136">
        <v>2025</v>
      </c>
      <c r="I25" s="136">
        <v>2026</v>
      </c>
      <c r="J25" s="136">
        <v>2027</v>
      </c>
      <c r="K25" s="136">
        <v>2028</v>
      </c>
      <c r="L25" s="136">
        <v>2029</v>
      </c>
      <c r="M25" s="136">
        <v>2030</v>
      </c>
      <c r="N25" s="136">
        <v>2031</v>
      </c>
      <c r="O25" s="136">
        <v>2032</v>
      </c>
      <c r="P25" s="136">
        <v>2033</v>
      </c>
      <c r="Q25" s="136">
        <v>2034</v>
      </c>
      <c r="R25" s="136">
        <v>2035</v>
      </c>
      <c r="S25" s="136">
        <v>2036</v>
      </c>
      <c r="T25" s="136">
        <v>2037</v>
      </c>
      <c r="U25" s="136">
        <v>2038</v>
      </c>
      <c r="V25" s="136">
        <v>2039</v>
      </c>
      <c r="W25" s="136">
        <v>2040</v>
      </c>
    </row>
    <row r="26" spans="1:23" ht="18.75" customHeight="1">
      <c r="A26" s="158" t="s">
        <v>585</v>
      </c>
      <c r="B26" s="158"/>
      <c r="C26" s="158"/>
      <c r="D26" s="133">
        <f>D23+D7</f>
        <v>14506985</v>
      </c>
      <c r="E26" s="133">
        <f aca="true" t="shared" si="0" ref="E26:W26">E23+E7</f>
        <v>13053843</v>
      </c>
      <c r="F26" s="133">
        <f t="shared" si="0"/>
        <v>12063625</v>
      </c>
      <c r="G26" s="133">
        <f t="shared" si="0"/>
        <v>10989107.142857144</v>
      </c>
      <c r="H26" s="133">
        <f t="shared" si="0"/>
        <v>10989107.142857144</v>
      </c>
      <c r="I26" s="133">
        <f t="shared" si="0"/>
        <v>10989107.142857144</v>
      </c>
      <c r="J26" s="133">
        <f t="shared" si="0"/>
        <v>10989107.142857144</v>
      </c>
      <c r="K26" s="133">
        <f t="shared" si="0"/>
        <v>10989107.142857144</v>
      </c>
      <c r="L26" s="133">
        <f t="shared" si="0"/>
        <v>10989107.142857144</v>
      </c>
      <c r="M26" s="133">
        <f t="shared" si="0"/>
        <v>10989107.142857144</v>
      </c>
      <c r="N26" s="133">
        <f t="shared" si="0"/>
        <v>10969000</v>
      </c>
      <c r="O26" s="133">
        <f t="shared" si="0"/>
        <v>10969000</v>
      </c>
      <c r="P26" s="133">
        <f t="shared" si="0"/>
        <v>10969000</v>
      </c>
      <c r="Q26" s="133">
        <f t="shared" si="0"/>
        <v>10969000</v>
      </c>
      <c r="R26" s="133">
        <f t="shared" si="0"/>
        <v>10969000</v>
      </c>
      <c r="S26" s="133">
        <f t="shared" si="0"/>
        <v>10969000</v>
      </c>
      <c r="T26" s="133">
        <f t="shared" si="0"/>
        <v>10969000</v>
      </c>
      <c r="U26" s="133">
        <f t="shared" si="0"/>
        <v>10969000</v>
      </c>
      <c r="V26" s="133">
        <f t="shared" si="0"/>
        <v>10969000</v>
      </c>
      <c r="W26" s="133">
        <f t="shared" si="0"/>
        <v>10969000</v>
      </c>
    </row>
  </sheetData>
  <sheetProtection/>
  <mergeCells count="1">
    <mergeCell ref="A26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787"/>
  <sheetViews>
    <sheetView zoomScale="90" zoomScaleNormal="90" zoomScalePageLayoutView="0" workbookViewId="0" topLeftCell="A1">
      <pane xSplit="6" ySplit="7" topLeftCell="G194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1" sqref="F1:F65536"/>
    </sheetView>
  </sheetViews>
  <sheetFormatPr defaultColWidth="8.7109375" defaultRowHeight="15"/>
  <cols>
    <col min="1" max="1" width="10.28125" style="14" customWidth="1"/>
    <col min="2" max="2" width="31.140625" style="1" customWidth="1"/>
    <col min="3" max="3" width="27.140625" style="14" customWidth="1"/>
    <col min="4" max="4" width="10.28125" style="1" customWidth="1"/>
    <col min="5" max="5" width="10.28125" style="14" customWidth="1"/>
    <col min="6" max="6" width="11.8515625" style="1" customWidth="1"/>
    <col min="7" max="7" width="11.7109375" style="1" customWidth="1"/>
    <col min="8" max="14" width="11.7109375" style="14" customWidth="1"/>
    <col min="15" max="16384" width="8.7109375" style="1" customWidth="1"/>
  </cols>
  <sheetData>
    <row r="1" spans="1:4" ht="12.75">
      <c r="A1" s="25"/>
      <c r="B1" s="14"/>
      <c r="D1" s="2"/>
    </row>
    <row r="2" spans="4:14" ht="12.75">
      <c r="D2" s="3"/>
      <c r="G2" s="72">
        <f>SUM(G8:G65)</f>
        <v>11363933</v>
      </c>
      <c r="H2" s="73" t="s">
        <v>529</v>
      </c>
      <c r="I2" s="72">
        <f>SUM(I8:I65)</f>
        <v>11357125</v>
      </c>
      <c r="J2" s="73" t="s">
        <v>529</v>
      </c>
      <c r="K2" s="72">
        <f>SUM(K8:K65)</f>
        <v>13047125</v>
      </c>
      <c r="L2" s="73" t="s">
        <v>529</v>
      </c>
      <c r="M2" s="72">
        <f>SUM(M8:M65)</f>
        <v>11222125</v>
      </c>
      <c r="N2" s="73" t="s">
        <v>529</v>
      </c>
    </row>
    <row r="3" spans="4:14" ht="12.75">
      <c r="D3" s="2"/>
      <c r="G3" s="74">
        <f>SUM(G66:G118)</f>
        <v>5660000</v>
      </c>
      <c r="H3" s="70" t="s">
        <v>530</v>
      </c>
      <c r="I3" s="74">
        <f>SUM(I66:I118)</f>
        <v>5443000</v>
      </c>
      <c r="J3" s="70" t="s">
        <v>530</v>
      </c>
      <c r="K3" s="74">
        <f>SUM(K66:K118)</f>
        <v>5150000</v>
      </c>
      <c r="L3" s="70" t="s">
        <v>530</v>
      </c>
      <c r="M3" s="74">
        <f>SUM(M66:M118)</f>
        <v>5950000</v>
      </c>
      <c r="N3" s="70" t="s">
        <v>530</v>
      </c>
    </row>
    <row r="4" spans="4:14" ht="12.75">
      <c r="D4" s="3"/>
      <c r="G4" s="74">
        <f>SUM(G119:G226)</f>
        <v>5977470</v>
      </c>
      <c r="H4" s="70" t="s">
        <v>531</v>
      </c>
      <c r="I4" s="74">
        <f>SUM(I119:I226)</f>
        <v>4631038</v>
      </c>
      <c r="J4" s="70" t="s">
        <v>531</v>
      </c>
      <c r="K4" s="74">
        <f>SUM(K119:K226)</f>
        <v>3973360</v>
      </c>
      <c r="L4" s="70" t="s">
        <v>531</v>
      </c>
      <c r="M4" s="74">
        <f>SUM(M119:M226)</f>
        <v>4415218</v>
      </c>
      <c r="N4" s="70" t="s">
        <v>531</v>
      </c>
    </row>
    <row r="5" spans="4:14" ht="12.75">
      <c r="D5" s="3"/>
      <c r="G5" s="75">
        <f>G228</f>
        <v>330000</v>
      </c>
      <c r="H5" s="69" t="s">
        <v>533</v>
      </c>
      <c r="I5" s="75">
        <f>I228</f>
        <v>330000</v>
      </c>
      <c r="J5" s="69" t="s">
        <v>533</v>
      </c>
      <c r="K5" s="75">
        <f>K228</f>
        <v>330000</v>
      </c>
      <c r="L5" s="69" t="s">
        <v>533</v>
      </c>
      <c r="M5" s="75">
        <f>M228</f>
        <v>330000</v>
      </c>
      <c r="N5" s="69" t="s">
        <v>533</v>
      </c>
    </row>
    <row r="6" spans="4:14" ht="12.75">
      <c r="D6" s="3"/>
      <c r="G6" s="76">
        <f>G227</f>
        <v>1000000</v>
      </c>
      <c r="H6" s="77" t="s">
        <v>532</v>
      </c>
      <c r="I6" s="76">
        <f>I227</f>
        <v>1960403</v>
      </c>
      <c r="J6" s="77" t="s">
        <v>532</v>
      </c>
      <c r="K6" s="76">
        <f>K227</f>
        <v>1960403</v>
      </c>
      <c r="L6" s="77" t="s">
        <v>532</v>
      </c>
      <c r="M6" s="76">
        <f>M227</f>
        <v>1960403</v>
      </c>
      <c r="N6" s="77" t="s">
        <v>532</v>
      </c>
    </row>
    <row r="7" spans="1:14" s="15" customFormat="1" ht="38.25">
      <c r="A7" s="13" t="s">
        <v>298</v>
      </c>
      <c r="B7" s="4" t="s">
        <v>0</v>
      </c>
      <c r="C7" s="4" t="s">
        <v>290</v>
      </c>
      <c r="D7" s="4" t="s">
        <v>1</v>
      </c>
      <c r="E7" s="4" t="s">
        <v>2</v>
      </c>
      <c r="F7" s="13" t="s">
        <v>299</v>
      </c>
      <c r="G7" s="71" t="s">
        <v>300</v>
      </c>
      <c r="H7" s="86" t="s">
        <v>559</v>
      </c>
      <c r="I7" s="78" t="s">
        <v>301</v>
      </c>
      <c r="J7" s="87" t="s">
        <v>560</v>
      </c>
      <c r="K7" s="71" t="s">
        <v>302</v>
      </c>
      <c r="L7" s="86" t="s">
        <v>561</v>
      </c>
      <c r="M7" s="78" t="s">
        <v>303</v>
      </c>
      <c r="N7" s="87" t="s">
        <v>562</v>
      </c>
    </row>
    <row r="8" spans="1:14" s="17" customFormat="1" ht="25.5">
      <c r="A8" s="5" t="s">
        <v>154</v>
      </c>
      <c r="B8" s="22" t="s">
        <v>309</v>
      </c>
      <c r="C8" s="18" t="s">
        <v>554</v>
      </c>
      <c r="D8" s="5" t="s">
        <v>3</v>
      </c>
      <c r="E8" s="5" t="s">
        <v>10</v>
      </c>
      <c r="F8" s="6">
        <v>250000</v>
      </c>
      <c r="G8" s="27">
        <v>250000</v>
      </c>
      <c r="H8" s="9">
        <v>0</v>
      </c>
      <c r="I8" s="29"/>
      <c r="J8" s="7"/>
      <c r="K8" s="29"/>
      <c r="L8" s="7"/>
      <c r="M8" s="29"/>
      <c r="N8" s="7"/>
    </row>
    <row r="9" spans="1:14" s="17" customFormat="1" ht="38.25">
      <c r="A9" s="20" t="s">
        <v>181</v>
      </c>
      <c r="B9" s="23" t="s">
        <v>520</v>
      </c>
      <c r="C9" s="18" t="s">
        <v>554</v>
      </c>
      <c r="D9" s="5" t="s">
        <v>3</v>
      </c>
      <c r="E9" s="5" t="s">
        <v>10</v>
      </c>
      <c r="F9" s="6">
        <v>200000</v>
      </c>
      <c r="G9" s="26"/>
      <c r="H9" s="7"/>
      <c r="I9" s="27">
        <v>200000</v>
      </c>
      <c r="J9" s="9">
        <v>0</v>
      </c>
      <c r="K9" s="29"/>
      <c r="L9" s="7"/>
      <c r="M9" s="29"/>
      <c r="N9" s="7"/>
    </row>
    <row r="10" spans="1:14" s="17" customFormat="1" ht="25.5">
      <c r="A10" s="20" t="s">
        <v>182</v>
      </c>
      <c r="B10" s="22" t="s">
        <v>313</v>
      </c>
      <c r="C10" s="18" t="s">
        <v>554</v>
      </c>
      <c r="D10" s="5" t="s">
        <v>3</v>
      </c>
      <c r="E10" s="5" t="s">
        <v>12</v>
      </c>
      <c r="F10" s="6">
        <v>100000</v>
      </c>
      <c r="G10" s="27">
        <v>100000</v>
      </c>
      <c r="H10" s="9">
        <v>0</v>
      </c>
      <c r="I10" s="29"/>
      <c r="J10" s="7"/>
      <c r="K10" s="29"/>
      <c r="L10" s="7"/>
      <c r="M10" s="29"/>
      <c r="N10" s="7"/>
    </row>
    <row r="11" spans="1:14" s="17" customFormat="1" ht="25.5">
      <c r="A11" s="20" t="s">
        <v>184</v>
      </c>
      <c r="B11" s="23" t="s">
        <v>537</v>
      </c>
      <c r="C11" s="18" t="s">
        <v>554</v>
      </c>
      <c r="D11" s="5" t="s">
        <v>3</v>
      </c>
      <c r="E11" s="5" t="s">
        <v>141</v>
      </c>
      <c r="F11" s="6">
        <v>600000</v>
      </c>
      <c r="G11" s="26"/>
      <c r="H11" s="7"/>
      <c r="I11" s="27">
        <v>300000</v>
      </c>
      <c r="J11" s="9">
        <v>0</v>
      </c>
      <c r="K11" s="27">
        <v>300000</v>
      </c>
      <c r="L11" s="9">
        <v>0</v>
      </c>
      <c r="M11" s="29"/>
      <c r="N11" s="7"/>
    </row>
    <row r="12" spans="1:14" s="17" customFormat="1" ht="63.75">
      <c r="A12" s="20" t="s">
        <v>185</v>
      </c>
      <c r="B12" s="22" t="s">
        <v>317</v>
      </c>
      <c r="C12" s="18" t="s">
        <v>554</v>
      </c>
      <c r="D12" s="5" t="s">
        <v>3</v>
      </c>
      <c r="E12" s="5" t="s">
        <v>14</v>
      </c>
      <c r="F12" s="6">
        <v>20000</v>
      </c>
      <c r="G12" s="27">
        <v>20000</v>
      </c>
      <c r="H12" s="9">
        <v>0</v>
      </c>
      <c r="I12" s="29"/>
      <c r="J12" s="7"/>
      <c r="K12" s="29"/>
      <c r="L12" s="7"/>
      <c r="M12" s="29"/>
      <c r="N12" s="7"/>
    </row>
    <row r="13" spans="1:14" s="17" customFormat="1" ht="25.5">
      <c r="A13" s="5" t="s">
        <v>103</v>
      </c>
      <c r="B13" s="22" t="s">
        <v>326</v>
      </c>
      <c r="C13" s="19" t="s">
        <v>556</v>
      </c>
      <c r="D13" s="5" t="s">
        <v>3</v>
      </c>
      <c r="E13" s="5" t="s">
        <v>17</v>
      </c>
      <c r="F13" s="6">
        <v>1500000</v>
      </c>
      <c r="G13" s="28">
        <v>0</v>
      </c>
      <c r="H13" s="7"/>
      <c r="I13" s="27">
        <v>50000</v>
      </c>
      <c r="J13" s="9">
        <v>0</v>
      </c>
      <c r="K13" s="27">
        <v>500000</v>
      </c>
      <c r="L13" s="9">
        <v>0</v>
      </c>
      <c r="M13" s="27">
        <v>950000</v>
      </c>
      <c r="N13" s="9">
        <v>0</v>
      </c>
    </row>
    <row r="14" spans="1:14" s="17" customFormat="1" ht="38.25">
      <c r="A14" s="5" t="s">
        <v>149</v>
      </c>
      <c r="B14" s="22" t="s">
        <v>328</v>
      </c>
      <c r="C14" s="18" t="s">
        <v>554</v>
      </c>
      <c r="D14" s="5" t="s">
        <v>3</v>
      </c>
      <c r="E14" s="5" t="s">
        <v>17</v>
      </c>
      <c r="F14" s="6">
        <v>200000</v>
      </c>
      <c r="G14" s="26"/>
      <c r="H14" s="7"/>
      <c r="I14" s="29"/>
      <c r="J14" s="7"/>
      <c r="K14" s="29"/>
      <c r="L14" s="7"/>
      <c r="M14" s="29"/>
      <c r="N14" s="7"/>
    </row>
    <row r="15" spans="1:14" s="17" customFormat="1" ht="51">
      <c r="A15" s="20" t="s">
        <v>190</v>
      </c>
      <c r="B15" s="22" t="s">
        <v>331</v>
      </c>
      <c r="C15" s="18" t="s">
        <v>554</v>
      </c>
      <c r="D15" s="5" t="s">
        <v>3</v>
      </c>
      <c r="E15" s="5" t="s">
        <v>167</v>
      </c>
      <c r="F15" s="6">
        <v>325000</v>
      </c>
      <c r="G15" s="26"/>
      <c r="H15" s="7"/>
      <c r="I15" s="29"/>
      <c r="J15" s="7"/>
      <c r="K15" s="29"/>
      <c r="L15" s="7"/>
      <c r="M15" s="27">
        <v>325000</v>
      </c>
      <c r="N15" s="9">
        <v>0</v>
      </c>
    </row>
    <row r="16" spans="1:14" s="17" customFormat="1" ht="25.5">
      <c r="A16" s="5" t="s">
        <v>23</v>
      </c>
      <c r="B16" s="23" t="s">
        <v>523</v>
      </c>
      <c r="C16" s="18" t="s">
        <v>558</v>
      </c>
      <c r="D16" s="5" t="s">
        <v>3</v>
      </c>
      <c r="E16" s="5" t="s">
        <v>21</v>
      </c>
      <c r="F16" s="6">
        <v>200000</v>
      </c>
      <c r="G16" s="26"/>
      <c r="H16" s="7"/>
      <c r="I16" s="29"/>
      <c r="J16" s="7"/>
      <c r="K16" s="29"/>
      <c r="L16" s="7"/>
      <c r="M16" s="29"/>
      <c r="N16" s="7"/>
    </row>
    <row r="17" spans="1:14" s="17" customFormat="1" ht="38.25">
      <c r="A17" s="5" t="s">
        <v>107</v>
      </c>
      <c r="B17" s="23" t="s">
        <v>108</v>
      </c>
      <c r="C17" s="18" t="s">
        <v>554</v>
      </c>
      <c r="D17" s="5" t="s">
        <v>3</v>
      </c>
      <c r="E17" s="5" t="s">
        <v>21</v>
      </c>
      <c r="F17" s="6">
        <v>180000</v>
      </c>
      <c r="G17" s="26"/>
      <c r="H17" s="7"/>
      <c r="I17" s="29"/>
      <c r="J17" s="7"/>
      <c r="K17" s="29"/>
      <c r="L17" s="7"/>
      <c r="M17" s="29"/>
      <c r="N17" s="7"/>
    </row>
    <row r="18" spans="1:14" s="17" customFormat="1" ht="25.5">
      <c r="A18" s="20" t="s">
        <v>194</v>
      </c>
      <c r="B18" s="22" t="s">
        <v>336</v>
      </c>
      <c r="C18" s="18" t="s">
        <v>554</v>
      </c>
      <c r="D18" s="5" t="s">
        <v>3</v>
      </c>
      <c r="E18" s="5" t="s">
        <v>21</v>
      </c>
      <c r="F18" s="6">
        <v>250000</v>
      </c>
      <c r="G18" s="26"/>
      <c r="H18" s="7"/>
      <c r="I18" s="27">
        <v>250000</v>
      </c>
      <c r="J18" s="9">
        <v>0</v>
      </c>
      <c r="K18" s="29"/>
      <c r="L18" s="7"/>
      <c r="M18" s="29"/>
      <c r="N18" s="7"/>
    </row>
    <row r="19" spans="1:14" s="17" customFormat="1" ht="25.5">
      <c r="A19" s="20" t="s">
        <v>195</v>
      </c>
      <c r="B19" s="22" t="s">
        <v>337</v>
      </c>
      <c r="C19" s="18" t="s">
        <v>554</v>
      </c>
      <c r="D19" s="5" t="s">
        <v>3</v>
      </c>
      <c r="E19" s="5" t="s">
        <v>21</v>
      </c>
      <c r="F19" s="6">
        <v>200000</v>
      </c>
      <c r="G19" s="26"/>
      <c r="H19" s="7"/>
      <c r="I19" s="29"/>
      <c r="J19" s="7"/>
      <c r="K19" s="29"/>
      <c r="L19" s="7"/>
      <c r="M19" s="27">
        <v>200000</v>
      </c>
      <c r="N19" s="9">
        <v>0</v>
      </c>
    </row>
    <row r="20" spans="1:14" s="17" customFormat="1" ht="25.5">
      <c r="A20" s="5" t="s">
        <v>25</v>
      </c>
      <c r="B20" s="22" t="s">
        <v>339</v>
      </c>
      <c r="C20" s="18" t="s">
        <v>554</v>
      </c>
      <c r="D20" s="5" t="s">
        <v>3</v>
      </c>
      <c r="E20" s="5" t="s">
        <v>24</v>
      </c>
      <c r="F20" s="6">
        <v>1020000</v>
      </c>
      <c r="G20" s="27">
        <v>320000</v>
      </c>
      <c r="H20" s="9">
        <v>0</v>
      </c>
      <c r="I20" s="27">
        <v>300000</v>
      </c>
      <c r="J20" s="9">
        <v>0</v>
      </c>
      <c r="K20" s="29"/>
      <c r="L20" s="7"/>
      <c r="M20" s="29"/>
      <c r="N20" s="7"/>
    </row>
    <row r="21" spans="1:14" s="17" customFormat="1" ht="51">
      <c r="A21" s="20" t="s">
        <v>197</v>
      </c>
      <c r="B21" s="22" t="s">
        <v>341</v>
      </c>
      <c r="C21" s="18" t="s">
        <v>554</v>
      </c>
      <c r="D21" s="5" t="s">
        <v>3</v>
      </c>
      <c r="E21" s="5" t="s">
        <v>24</v>
      </c>
      <c r="F21" s="6">
        <v>270000</v>
      </c>
      <c r="G21" s="26"/>
      <c r="H21" s="7"/>
      <c r="I21" s="29"/>
      <c r="J21" s="7"/>
      <c r="K21" s="27">
        <v>270000</v>
      </c>
      <c r="L21" s="9">
        <v>0</v>
      </c>
      <c r="M21" s="29"/>
      <c r="N21" s="7"/>
    </row>
    <row r="22" spans="1:14" s="17" customFormat="1" ht="25.5">
      <c r="A22" s="20" t="s">
        <v>200</v>
      </c>
      <c r="B22" s="22" t="s">
        <v>352</v>
      </c>
      <c r="C22" s="18" t="s">
        <v>554</v>
      </c>
      <c r="D22" s="5" t="s">
        <v>3</v>
      </c>
      <c r="E22" s="7" t="s">
        <v>347</v>
      </c>
      <c r="F22" s="6">
        <v>480000</v>
      </c>
      <c r="G22" s="27">
        <v>480000</v>
      </c>
      <c r="H22" s="9">
        <v>0</v>
      </c>
      <c r="I22" s="29"/>
      <c r="J22" s="7"/>
      <c r="K22" s="29"/>
      <c r="L22" s="7"/>
      <c r="M22" s="29"/>
      <c r="N22" s="7"/>
    </row>
    <row r="23" spans="1:14" s="17" customFormat="1" ht="38.25">
      <c r="A23" s="5" t="s">
        <v>114</v>
      </c>
      <c r="B23" s="22" t="s">
        <v>360</v>
      </c>
      <c r="C23" s="18" t="s">
        <v>554</v>
      </c>
      <c r="D23" s="5" t="s">
        <v>3</v>
      </c>
      <c r="E23" s="5" t="s">
        <v>115</v>
      </c>
      <c r="F23" s="6">
        <v>200000</v>
      </c>
      <c r="G23" s="26"/>
      <c r="H23" s="7"/>
      <c r="I23" s="29"/>
      <c r="J23" s="7"/>
      <c r="K23" s="29"/>
      <c r="L23" s="7"/>
      <c r="M23" s="29"/>
      <c r="N23" s="7"/>
    </row>
    <row r="24" spans="1:14" s="17" customFormat="1" ht="25.5">
      <c r="A24" s="20" t="s">
        <v>204</v>
      </c>
      <c r="B24" s="22" t="s">
        <v>364</v>
      </c>
      <c r="C24" s="18" t="s">
        <v>554</v>
      </c>
      <c r="D24" s="5" t="s">
        <v>3</v>
      </c>
      <c r="E24" s="5" t="s">
        <v>38</v>
      </c>
      <c r="F24" s="6">
        <v>150000</v>
      </c>
      <c r="G24" s="26"/>
      <c r="H24" s="7"/>
      <c r="I24" s="27">
        <v>150000</v>
      </c>
      <c r="J24" s="9">
        <v>0</v>
      </c>
      <c r="K24" s="29"/>
      <c r="L24" s="7"/>
      <c r="M24" s="29"/>
      <c r="N24" s="7"/>
    </row>
    <row r="25" spans="1:14" s="17" customFormat="1" ht="25.5">
      <c r="A25" s="20" t="s">
        <v>205</v>
      </c>
      <c r="B25" s="10" t="s">
        <v>365</v>
      </c>
      <c r="C25" s="18" t="s">
        <v>554</v>
      </c>
      <c r="D25" s="5" t="s">
        <v>3</v>
      </c>
      <c r="E25" s="5" t="s">
        <v>38</v>
      </c>
      <c r="F25" s="6">
        <v>150000</v>
      </c>
      <c r="G25" s="27">
        <v>150000</v>
      </c>
      <c r="H25" s="9">
        <v>0</v>
      </c>
      <c r="I25" s="29"/>
      <c r="J25" s="7"/>
      <c r="K25" s="29"/>
      <c r="L25" s="7"/>
      <c r="M25" s="29"/>
      <c r="N25" s="7"/>
    </row>
    <row r="26" spans="1:14" s="17" customFormat="1" ht="25.5">
      <c r="A26" s="20" t="s">
        <v>208</v>
      </c>
      <c r="B26" s="10" t="s">
        <v>368</v>
      </c>
      <c r="C26" s="18" t="s">
        <v>554</v>
      </c>
      <c r="D26" s="5" t="s">
        <v>3</v>
      </c>
      <c r="E26" s="5" t="s">
        <v>41</v>
      </c>
      <c r="F26" s="6">
        <v>250000</v>
      </c>
      <c r="G26" s="26"/>
      <c r="H26" s="7"/>
      <c r="I26" s="29"/>
      <c r="J26" s="7"/>
      <c r="K26" s="27">
        <v>250000</v>
      </c>
      <c r="L26" s="9">
        <v>0</v>
      </c>
      <c r="M26" s="29"/>
      <c r="N26" s="7"/>
    </row>
    <row r="27" spans="1:14" s="17" customFormat="1" ht="25.5">
      <c r="A27" s="5" t="s">
        <v>50</v>
      </c>
      <c r="B27" s="10" t="s">
        <v>380</v>
      </c>
      <c r="C27" s="18" t="s">
        <v>556</v>
      </c>
      <c r="D27" s="5" t="s">
        <v>3</v>
      </c>
      <c r="E27" s="5" t="s">
        <v>51</v>
      </c>
      <c r="F27" s="6">
        <v>1800000</v>
      </c>
      <c r="G27" s="26"/>
      <c r="H27" s="7"/>
      <c r="I27" s="29"/>
      <c r="J27" s="7"/>
      <c r="K27" s="29"/>
      <c r="L27" s="7"/>
      <c r="M27" s="29"/>
      <c r="N27" s="7"/>
    </row>
    <row r="28" spans="1:14" s="17" customFormat="1" ht="38.25">
      <c r="A28" s="20" t="s">
        <v>213</v>
      </c>
      <c r="B28" s="10" t="s">
        <v>382</v>
      </c>
      <c r="C28" s="19" t="s">
        <v>557</v>
      </c>
      <c r="D28" s="5" t="s">
        <v>3</v>
      </c>
      <c r="E28" s="5" t="s">
        <v>92</v>
      </c>
      <c r="F28" s="6">
        <v>200000</v>
      </c>
      <c r="G28" s="26"/>
      <c r="H28" s="7"/>
      <c r="I28" s="29"/>
      <c r="J28" s="7"/>
      <c r="K28" s="27">
        <v>200000</v>
      </c>
      <c r="L28" s="9">
        <v>0</v>
      </c>
      <c r="M28" s="29"/>
      <c r="N28" s="7"/>
    </row>
    <row r="29" spans="1:14" s="17" customFormat="1" ht="25.5">
      <c r="A29" s="5" t="s">
        <v>52</v>
      </c>
      <c r="B29" s="10" t="s">
        <v>385</v>
      </c>
      <c r="C29" s="18" t="s">
        <v>555</v>
      </c>
      <c r="D29" s="5" t="s">
        <v>3</v>
      </c>
      <c r="E29" s="5" t="s">
        <v>53</v>
      </c>
      <c r="F29" s="6">
        <v>300000</v>
      </c>
      <c r="G29" s="26"/>
      <c r="H29" s="7"/>
      <c r="I29" s="29"/>
      <c r="J29" s="7"/>
      <c r="K29" s="29"/>
      <c r="L29" s="7"/>
      <c r="M29" s="29"/>
      <c r="N29" s="7"/>
    </row>
    <row r="30" spans="1:14" s="17" customFormat="1" ht="25.5">
      <c r="A30" s="5" t="s">
        <v>119</v>
      </c>
      <c r="B30" s="10" t="s">
        <v>389</v>
      </c>
      <c r="C30" s="18" t="s">
        <v>554</v>
      </c>
      <c r="D30" s="5" t="s">
        <v>3</v>
      </c>
      <c r="E30" s="5" t="s">
        <v>53</v>
      </c>
      <c r="F30" s="6">
        <v>600000</v>
      </c>
      <c r="G30" s="27">
        <v>580000</v>
      </c>
      <c r="H30" s="6">
        <v>290000</v>
      </c>
      <c r="I30" s="27">
        <v>10000</v>
      </c>
      <c r="J30" s="6">
        <v>5000</v>
      </c>
      <c r="K30" s="29"/>
      <c r="L30" s="7"/>
      <c r="M30" s="29"/>
      <c r="N30" s="7"/>
    </row>
    <row r="31" spans="1:14" s="17" customFormat="1" ht="25.5">
      <c r="A31" s="5" t="s">
        <v>158</v>
      </c>
      <c r="B31" s="10" t="s">
        <v>390</v>
      </c>
      <c r="C31" s="18" t="s">
        <v>554</v>
      </c>
      <c r="D31" s="5" t="s">
        <v>3</v>
      </c>
      <c r="E31" s="5" t="s">
        <v>53</v>
      </c>
      <c r="F31" s="6">
        <v>250000</v>
      </c>
      <c r="G31" s="26"/>
      <c r="H31" s="7"/>
      <c r="I31" s="29"/>
      <c r="J31" s="7"/>
      <c r="K31" s="29"/>
      <c r="L31" s="7"/>
      <c r="M31" s="29"/>
      <c r="N31" s="7"/>
    </row>
    <row r="32" spans="1:14" s="17" customFormat="1" ht="25.5">
      <c r="A32" s="20" t="s">
        <v>216</v>
      </c>
      <c r="B32" s="10" t="s">
        <v>391</v>
      </c>
      <c r="C32" s="18" t="s">
        <v>554</v>
      </c>
      <c r="D32" s="5" t="s">
        <v>3</v>
      </c>
      <c r="E32" s="5" t="s">
        <v>53</v>
      </c>
      <c r="F32" s="6">
        <v>250000</v>
      </c>
      <c r="G32" s="26"/>
      <c r="H32" s="7"/>
      <c r="I32" s="29"/>
      <c r="J32" s="7"/>
      <c r="K32" s="27">
        <v>250000</v>
      </c>
      <c r="L32" s="9">
        <v>0</v>
      </c>
      <c r="M32" s="29"/>
      <c r="N32" s="7"/>
    </row>
    <row r="33" spans="1:14" s="17" customFormat="1" ht="51">
      <c r="A33" s="20" t="s">
        <v>217</v>
      </c>
      <c r="B33" s="10" t="s">
        <v>392</v>
      </c>
      <c r="C33" s="18" t="s">
        <v>554</v>
      </c>
      <c r="D33" s="5" t="s">
        <v>3</v>
      </c>
      <c r="E33" s="5" t="s">
        <v>53</v>
      </c>
      <c r="F33" s="6">
        <v>300000</v>
      </c>
      <c r="G33" s="26"/>
      <c r="H33" s="7"/>
      <c r="I33" s="29"/>
      <c r="J33" s="7"/>
      <c r="K33" s="29"/>
      <c r="L33" s="7"/>
      <c r="M33" s="27">
        <v>300000</v>
      </c>
      <c r="N33" s="9">
        <v>0</v>
      </c>
    </row>
    <row r="34" spans="1:14" s="17" customFormat="1" ht="25.5">
      <c r="A34" s="20" t="s">
        <v>218</v>
      </c>
      <c r="B34" s="10" t="s">
        <v>393</v>
      </c>
      <c r="C34" s="18" t="s">
        <v>554</v>
      </c>
      <c r="D34" s="5" t="s">
        <v>3</v>
      </c>
      <c r="E34" s="5" t="s">
        <v>53</v>
      </c>
      <c r="F34" s="6">
        <v>250000</v>
      </c>
      <c r="G34" s="27">
        <v>250000</v>
      </c>
      <c r="H34" s="9">
        <v>0</v>
      </c>
      <c r="I34" s="29"/>
      <c r="J34" s="7"/>
      <c r="K34" s="29"/>
      <c r="L34" s="7"/>
      <c r="M34" s="29"/>
      <c r="N34" s="7"/>
    </row>
    <row r="35" spans="1:14" s="17" customFormat="1" ht="25.5">
      <c r="A35" s="20" t="s">
        <v>219</v>
      </c>
      <c r="B35" s="10" t="s">
        <v>394</v>
      </c>
      <c r="C35" s="18" t="s">
        <v>554</v>
      </c>
      <c r="D35" s="5" t="s">
        <v>3</v>
      </c>
      <c r="E35" s="5" t="s">
        <v>57</v>
      </c>
      <c r="F35" s="6">
        <v>650000</v>
      </c>
      <c r="G35" s="26"/>
      <c r="H35" s="7"/>
      <c r="I35" s="29"/>
      <c r="J35" s="7"/>
      <c r="K35" s="27">
        <v>350000</v>
      </c>
      <c r="L35" s="9">
        <v>0</v>
      </c>
      <c r="M35" s="27">
        <v>300000</v>
      </c>
      <c r="N35" s="9">
        <v>0</v>
      </c>
    </row>
    <row r="36" spans="1:14" s="17" customFormat="1" ht="25.5">
      <c r="A36" s="20" t="s">
        <v>220</v>
      </c>
      <c r="B36" s="10" t="s">
        <v>398</v>
      </c>
      <c r="C36" s="18" t="s">
        <v>554</v>
      </c>
      <c r="D36" s="5" t="s">
        <v>3</v>
      </c>
      <c r="E36" s="7" t="s">
        <v>396</v>
      </c>
      <c r="F36" s="6">
        <v>250000</v>
      </c>
      <c r="G36" s="26"/>
      <c r="H36" s="7"/>
      <c r="I36" s="27">
        <v>250000</v>
      </c>
      <c r="J36" s="9">
        <v>0</v>
      </c>
      <c r="K36" s="29"/>
      <c r="L36" s="7"/>
      <c r="M36" s="29"/>
      <c r="N36" s="7"/>
    </row>
    <row r="37" spans="1:14" s="17" customFormat="1" ht="38.25">
      <c r="A37" s="5" t="s">
        <v>61</v>
      </c>
      <c r="B37" s="10" t="s">
        <v>401</v>
      </c>
      <c r="C37" s="18" t="s">
        <v>554</v>
      </c>
      <c r="D37" s="5" t="s">
        <v>3</v>
      </c>
      <c r="E37" s="7" t="s">
        <v>402</v>
      </c>
      <c r="F37" s="6">
        <v>350000</v>
      </c>
      <c r="G37" s="26"/>
      <c r="H37" s="7"/>
      <c r="I37" s="29"/>
      <c r="J37" s="7"/>
      <c r="K37" s="29"/>
      <c r="L37" s="7"/>
      <c r="M37" s="29"/>
      <c r="N37" s="7"/>
    </row>
    <row r="38" spans="1:14" s="17" customFormat="1" ht="38.25">
      <c r="A38" s="5" t="s">
        <v>94</v>
      </c>
      <c r="B38" s="10" t="s">
        <v>404</v>
      </c>
      <c r="C38" s="18" t="s">
        <v>554</v>
      </c>
      <c r="D38" s="5" t="s">
        <v>3</v>
      </c>
      <c r="E38" s="7" t="s">
        <v>402</v>
      </c>
      <c r="F38" s="6">
        <v>2850000</v>
      </c>
      <c r="G38" s="27">
        <v>530708</v>
      </c>
      <c r="H38" s="9">
        <v>0</v>
      </c>
      <c r="I38" s="27">
        <v>1000000</v>
      </c>
      <c r="J38" s="9">
        <v>0</v>
      </c>
      <c r="K38" s="27">
        <v>1250000</v>
      </c>
      <c r="L38" s="9">
        <v>0</v>
      </c>
      <c r="M38" s="29"/>
      <c r="N38" s="7"/>
    </row>
    <row r="39" spans="1:14" s="17" customFormat="1" ht="25.5">
      <c r="A39" s="5" t="s">
        <v>153</v>
      </c>
      <c r="B39" s="10" t="s">
        <v>407</v>
      </c>
      <c r="C39" s="18" t="s">
        <v>554</v>
      </c>
      <c r="D39" s="5" t="s">
        <v>3</v>
      </c>
      <c r="E39" s="7" t="s">
        <v>402</v>
      </c>
      <c r="F39" s="6">
        <v>250000</v>
      </c>
      <c r="G39" s="26"/>
      <c r="H39" s="7"/>
      <c r="I39" s="29"/>
      <c r="J39" s="7"/>
      <c r="K39" s="29"/>
      <c r="L39" s="7"/>
      <c r="M39" s="29"/>
      <c r="N39" s="7"/>
    </row>
    <row r="40" spans="1:14" s="17" customFormat="1" ht="51">
      <c r="A40" s="5" t="s">
        <v>172</v>
      </c>
      <c r="B40" s="10" t="s">
        <v>417</v>
      </c>
      <c r="C40" s="19" t="s">
        <v>544</v>
      </c>
      <c r="D40" s="5" t="s">
        <v>3</v>
      </c>
      <c r="E40" s="7" t="s">
        <v>402</v>
      </c>
      <c r="F40" s="8"/>
      <c r="G40" s="26"/>
      <c r="H40" s="7"/>
      <c r="I40" s="29"/>
      <c r="J40" s="7"/>
      <c r="K40" s="29"/>
      <c r="L40" s="7"/>
      <c r="M40" s="29"/>
      <c r="N40" s="7"/>
    </row>
    <row r="41" spans="1:14" s="17" customFormat="1" ht="25.5">
      <c r="A41" s="20" t="s">
        <v>223</v>
      </c>
      <c r="B41" s="10" t="s">
        <v>418</v>
      </c>
      <c r="C41" s="18" t="s">
        <v>554</v>
      </c>
      <c r="D41" s="5" t="s">
        <v>3</v>
      </c>
      <c r="E41" s="7" t="s">
        <v>402</v>
      </c>
      <c r="F41" s="6">
        <v>400000</v>
      </c>
      <c r="G41" s="26"/>
      <c r="H41" s="7"/>
      <c r="I41" s="29"/>
      <c r="J41" s="7"/>
      <c r="K41" s="29"/>
      <c r="L41" s="7"/>
      <c r="M41" s="27">
        <v>400000</v>
      </c>
      <c r="N41" s="9">
        <v>0</v>
      </c>
    </row>
    <row r="42" spans="1:14" s="17" customFormat="1" ht="25.5">
      <c r="A42" s="20" t="s">
        <v>224</v>
      </c>
      <c r="B42" s="10" t="s">
        <v>419</v>
      </c>
      <c r="C42" s="18" t="s">
        <v>554</v>
      </c>
      <c r="D42" s="5" t="s">
        <v>3</v>
      </c>
      <c r="E42" s="7" t="s">
        <v>402</v>
      </c>
      <c r="F42" s="6">
        <v>100000</v>
      </c>
      <c r="G42" s="26"/>
      <c r="H42" s="7"/>
      <c r="I42" s="29"/>
      <c r="J42" s="7"/>
      <c r="K42" s="29"/>
      <c r="L42" s="7"/>
      <c r="M42" s="27">
        <v>100000</v>
      </c>
      <c r="N42" s="9">
        <v>0</v>
      </c>
    </row>
    <row r="43" spans="1:14" s="17" customFormat="1" ht="25.5">
      <c r="A43" s="20" t="s">
        <v>226</v>
      </c>
      <c r="B43" s="10" t="s">
        <v>421</v>
      </c>
      <c r="C43" s="18" t="s">
        <v>554</v>
      </c>
      <c r="D43" s="5" t="s">
        <v>3</v>
      </c>
      <c r="E43" s="7" t="s">
        <v>402</v>
      </c>
      <c r="F43" s="6">
        <v>250000</v>
      </c>
      <c r="G43" s="26"/>
      <c r="H43" s="7"/>
      <c r="I43" s="29"/>
      <c r="J43" s="7"/>
      <c r="K43" s="27">
        <v>250000</v>
      </c>
      <c r="L43" s="9">
        <v>0</v>
      </c>
      <c r="M43" s="29"/>
      <c r="N43" s="7"/>
    </row>
    <row r="44" spans="1:14" s="17" customFormat="1" ht="25.5">
      <c r="A44" s="20" t="s">
        <v>227</v>
      </c>
      <c r="B44" s="10" t="s">
        <v>422</v>
      </c>
      <c r="C44" s="18" t="s">
        <v>554</v>
      </c>
      <c r="D44" s="5" t="s">
        <v>3</v>
      </c>
      <c r="E44" s="7" t="s">
        <v>402</v>
      </c>
      <c r="F44" s="6">
        <v>200000</v>
      </c>
      <c r="G44" s="26"/>
      <c r="H44" s="7"/>
      <c r="I44" s="29"/>
      <c r="J44" s="7"/>
      <c r="K44" s="27">
        <v>200000</v>
      </c>
      <c r="L44" s="9">
        <v>0</v>
      </c>
      <c r="M44" s="29"/>
      <c r="N44" s="7"/>
    </row>
    <row r="45" spans="1:14" s="17" customFormat="1" ht="25.5">
      <c r="A45" s="20" t="s">
        <v>228</v>
      </c>
      <c r="B45" s="10" t="s">
        <v>423</v>
      </c>
      <c r="C45" s="18" t="s">
        <v>558</v>
      </c>
      <c r="D45" s="5" t="s">
        <v>3</v>
      </c>
      <c r="E45" s="7" t="s">
        <v>402</v>
      </c>
      <c r="F45" s="6">
        <v>200000</v>
      </c>
      <c r="G45" s="26"/>
      <c r="H45" s="7"/>
      <c r="I45" s="27">
        <v>200000</v>
      </c>
      <c r="J45" s="9">
        <v>0</v>
      </c>
      <c r="K45" s="29"/>
      <c r="L45" s="7"/>
      <c r="M45" s="29"/>
      <c r="N45" s="7"/>
    </row>
    <row r="46" spans="1:14" s="17" customFormat="1" ht="51">
      <c r="A46" s="20" t="s">
        <v>229</v>
      </c>
      <c r="B46" s="10" t="s">
        <v>424</v>
      </c>
      <c r="C46" s="18" t="s">
        <v>558</v>
      </c>
      <c r="D46" s="5" t="s">
        <v>3</v>
      </c>
      <c r="E46" s="7" t="s">
        <v>402</v>
      </c>
      <c r="F46" s="6">
        <v>300000</v>
      </c>
      <c r="G46" s="27">
        <v>300000</v>
      </c>
      <c r="H46" s="9">
        <v>0</v>
      </c>
      <c r="I46" s="29"/>
      <c r="J46" s="7"/>
      <c r="K46" s="29"/>
      <c r="L46" s="7"/>
      <c r="M46" s="29"/>
      <c r="N46" s="7"/>
    </row>
    <row r="47" spans="1:14" s="17" customFormat="1" ht="25.5">
      <c r="A47" s="5" t="s">
        <v>127</v>
      </c>
      <c r="B47" s="10" t="s">
        <v>441</v>
      </c>
      <c r="C47" s="18" t="s">
        <v>556</v>
      </c>
      <c r="D47" s="5" t="s">
        <v>3</v>
      </c>
      <c r="E47" s="5" t="s">
        <v>69</v>
      </c>
      <c r="F47" s="6">
        <v>1408465</v>
      </c>
      <c r="G47" s="26"/>
      <c r="H47" s="7"/>
      <c r="I47" s="29"/>
      <c r="J47" s="7"/>
      <c r="K47" s="29"/>
      <c r="L47" s="7"/>
      <c r="M47" s="29"/>
      <c r="N47" s="7"/>
    </row>
    <row r="48" spans="1:14" s="17" customFormat="1" ht="38.25">
      <c r="A48" s="5" t="s">
        <v>146</v>
      </c>
      <c r="B48" s="10" t="s">
        <v>443</v>
      </c>
      <c r="C48" s="18" t="s">
        <v>554</v>
      </c>
      <c r="D48" s="5" t="s">
        <v>3</v>
      </c>
      <c r="E48" s="5" t="s">
        <v>69</v>
      </c>
      <c r="F48" s="6">
        <v>600000</v>
      </c>
      <c r="G48" s="27">
        <v>400000</v>
      </c>
      <c r="H48" s="9">
        <v>0</v>
      </c>
      <c r="I48" s="29"/>
      <c r="J48" s="7"/>
      <c r="K48" s="29"/>
      <c r="L48" s="7"/>
      <c r="M48" s="29"/>
      <c r="N48" s="7"/>
    </row>
    <row r="49" spans="1:14" s="17" customFormat="1" ht="25.5">
      <c r="A49" s="5" t="s">
        <v>171</v>
      </c>
      <c r="B49" s="10" t="s">
        <v>444</v>
      </c>
      <c r="C49" s="18" t="s">
        <v>554</v>
      </c>
      <c r="D49" s="5" t="s">
        <v>3</v>
      </c>
      <c r="E49" s="5" t="s">
        <v>69</v>
      </c>
      <c r="F49" s="6">
        <v>400000</v>
      </c>
      <c r="G49" s="27">
        <v>390000</v>
      </c>
      <c r="H49" s="6">
        <v>195000</v>
      </c>
      <c r="I49" s="29"/>
      <c r="J49" s="7"/>
      <c r="K49" s="29"/>
      <c r="L49" s="7"/>
      <c r="M49" s="29"/>
      <c r="N49" s="7"/>
    </row>
    <row r="50" spans="1:14" s="17" customFormat="1" ht="25.5">
      <c r="A50" s="20" t="s">
        <v>242</v>
      </c>
      <c r="B50" s="10" t="s">
        <v>445</v>
      </c>
      <c r="C50" s="18" t="s">
        <v>554</v>
      </c>
      <c r="D50" s="5" t="s">
        <v>3</v>
      </c>
      <c r="E50" s="5" t="s">
        <v>69</v>
      </c>
      <c r="F50" s="6">
        <v>400000</v>
      </c>
      <c r="G50" s="26"/>
      <c r="H50" s="7"/>
      <c r="I50" s="29"/>
      <c r="J50" s="7"/>
      <c r="K50" s="27">
        <v>400000</v>
      </c>
      <c r="L50" s="9">
        <v>0</v>
      </c>
      <c r="M50" s="29"/>
      <c r="N50" s="7"/>
    </row>
    <row r="51" spans="1:14" s="17" customFormat="1" ht="51">
      <c r="A51" s="5" t="s">
        <v>173</v>
      </c>
      <c r="B51" s="10" t="s">
        <v>463</v>
      </c>
      <c r="C51" s="19" t="s">
        <v>544</v>
      </c>
      <c r="D51" s="5" t="s">
        <v>3</v>
      </c>
      <c r="E51" s="5" t="s">
        <v>75</v>
      </c>
      <c r="F51" s="8"/>
      <c r="G51" s="26"/>
      <c r="H51" s="7"/>
      <c r="I51" s="29"/>
      <c r="J51" s="7"/>
      <c r="K51" s="29"/>
      <c r="L51" s="7"/>
      <c r="M51" s="29"/>
      <c r="N51" s="7"/>
    </row>
    <row r="52" spans="1:14" s="17" customFormat="1" ht="25.5">
      <c r="A52" s="5" t="s">
        <v>170</v>
      </c>
      <c r="B52" s="10" t="s">
        <v>472</v>
      </c>
      <c r="C52" s="18" t="s">
        <v>554</v>
      </c>
      <c r="D52" s="5" t="s">
        <v>3</v>
      </c>
      <c r="E52" s="5" t="s">
        <v>37</v>
      </c>
      <c r="F52" s="6">
        <v>370000</v>
      </c>
      <c r="G52" s="27">
        <v>360000</v>
      </c>
      <c r="H52" s="6">
        <v>180000</v>
      </c>
      <c r="I52" s="29"/>
      <c r="J52" s="7"/>
      <c r="K52" s="29"/>
      <c r="L52" s="7"/>
      <c r="M52" s="29"/>
      <c r="N52" s="7"/>
    </row>
    <row r="53" spans="1:14" s="17" customFormat="1" ht="51">
      <c r="A53" s="20" t="s">
        <v>253</v>
      </c>
      <c r="B53" s="10" t="s">
        <v>492</v>
      </c>
      <c r="C53" s="18" t="s">
        <v>556</v>
      </c>
      <c r="D53" s="5" t="s">
        <v>3</v>
      </c>
      <c r="E53" s="7" t="s">
        <v>491</v>
      </c>
      <c r="F53" s="6">
        <v>180000</v>
      </c>
      <c r="G53" s="26"/>
      <c r="H53" s="7"/>
      <c r="I53" s="29"/>
      <c r="J53" s="7"/>
      <c r="K53" s="27">
        <v>180000</v>
      </c>
      <c r="L53" s="9">
        <v>0</v>
      </c>
      <c r="M53" s="29"/>
      <c r="N53" s="7"/>
    </row>
    <row r="54" spans="1:14" s="17" customFormat="1" ht="63.75">
      <c r="A54" s="5" t="s">
        <v>86</v>
      </c>
      <c r="B54" s="10" t="s">
        <v>496</v>
      </c>
      <c r="C54" s="18" t="s">
        <v>554</v>
      </c>
      <c r="D54" s="5" t="s">
        <v>3</v>
      </c>
      <c r="E54" s="7" t="s">
        <v>497</v>
      </c>
      <c r="F54" s="6">
        <v>200000</v>
      </c>
      <c r="G54" s="27">
        <v>50000</v>
      </c>
      <c r="H54" s="9">
        <v>0</v>
      </c>
      <c r="I54" s="27">
        <v>50000</v>
      </c>
      <c r="J54" s="9">
        <v>0</v>
      </c>
      <c r="K54" s="27">
        <v>50000</v>
      </c>
      <c r="L54" s="9">
        <v>0</v>
      </c>
      <c r="M54" s="27">
        <v>50000</v>
      </c>
      <c r="N54" s="9">
        <v>0</v>
      </c>
    </row>
    <row r="55" spans="1:14" s="17" customFormat="1" ht="63.75">
      <c r="A55" s="5" t="s">
        <v>88</v>
      </c>
      <c r="B55" s="10" t="s">
        <v>499</v>
      </c>
      <c r="C55" s="18" t="s">
        <v>554</v>
      </c>
      <c r="D55" s="5" t="s">
        <v>3</v>
      </c>
      <c r="E55" s="7" t="s">
        <v>494</v>
      </c>
      <c r="F55" s="6">
        <v>13200000</v>
      </c>
      <c r="G55" s="27">
        <v>3300000</v>
      </c>
      <c r="H55" s="9">
        <v>0</v>
      </c>
      <c r="I55" s="27">
        <v>3300000</v>
      </c>
      <c r="J55" s="9">
        <v>0</v>
      </c>
      <c r="K55" s="27">
        <v>3300000</v>
      </c>
      <c r="L55" s="9">
        <v>0</v>
      </c>
      <c r="M55" s="27">
        <v>3300000</v>
      </c>
      <c r="N55" s="9">
        <v>0</v>
      </c>
    </row>
    <row r="56" spans="1:14" s="17" customFormat="1" ht="38.25">
      <c r="A56" s="5" t="s">
        <v>160</v>
      </c>
      <c r="B56" s="10" t="s">
        <v>503</v>
      </c>
      <c r="C56" s="18" t="s">
        <v>554</v>
      </c>
      <c r="D56" s="5" t="s">
        <v>3</v>
      </c>
      <c r="E56" s="7" t="s">
        <v>494</v>
      </c>
      <c r="F56" s="6">
        <v>8800000</v>
      </c>
      <c r="G56" s="27">
        <v>2200000</v>
      </c>
      <c r="H56" s="9">
        <v>0</v>
      </c>
      <c r="I56" s="27">
        <v>2200000</v>
      </c>
      <c r="J56" s="9">
        <v>0</v>
      </c>
      <c r="K56" s="27">
        <v>2200000</v>
      </c>
      <c r="L56" s="9">
        <v>0</v>
      </c>
      <c r="M56" s="27">
        <v>2200000</v>
      </c>
      <c r="N56" s="9">
        <v>0</v>
      </c>
    </row>
    <row r="57" spans="1:14" s="17" customFormat="1" ht="38.25">
      <c r="A57" s="5" t="s">
        <v>169</v>
      </c>
      <c r="B57" s="10" t="s">
        <v>504</v>
      </c>
      <c r="C57" s="131" t="s">
        <v>580</v>
      </c>
      <c r="D57" s="5" t="s">
        <v>3</v>
      </c>
      <c r="E57" s="7" t="s">
        <v>505</v>
      </c>
      <c r="F57" s="6">
        <v>14641200</v>
      </c>
      <c r="G57" s="27">
        <v>369600</v>
      </c>
      <c r="H57" s="9">
        <v>0</v>
      </c>
      <c r="I57" s="27">
        <v>1783500</v>
      </c>
      <c r="J57" s="9">
        <v>0</v>
      </c>
      <c r="K57" s="27">
        <v>1783500</v>
      </c>
      <c r="L57" s="9">
        <v>0</v>
      </c>
      <c r="M57" s="27">
        <v>1783500</v>
      </c>
      <c r="N57" s="9">
        <v>0</v>
      </c>
    </row>
    <row r="58" spans="1:14" s="17" customFormat="1" ht="38.25">
      <c r="A58" s="5" t="s">
        <v>257</v>
      </c>
      <c r="B58" s="10" t="s">
        <v>509</v>
      </c>
      <c r="C58" s="18" t="s">
        <v>554</v>
      </c>
      <c r="D58" s="5" t="s">
        <v>3</v>
      </c>
      <c r="E58" s="7" t="s">
        <v>494</v>
      </c>
      <c r="F58" s="6">
        <v>400000</v>
      </c>
      <c r="G58" s="27">
        <v>100000</v>
      </c>
      <c r="H58" s="9"/>
      <c r="I58" s="27">
        <v>100000</v>
      </c>
      <c r="J58" s="9"/>
      <c r="K58" s="27">
        <v>100000</v>
      </c>
      <c r="L58" s="9"/>
      <c r="M58" s="27">
        <v>100000</v>
      </c>
      <c r="N58" s="9"/>
    </row>
    <row r="59" spans="1:14" s="17" customFormat="1" ht="38.25">
      <c r="A59" s="5" t="s">
        <v>259</v>
      </c>
      <c r="B59" s="60" t="s">
        <v>511</v>
      </c>
      <c r="C59" s="18" t="s">
        <v>554</v>
      </c>
      <c r="D59" s="5" t="s">
        <v>3</v>
      </c>
      <c r="E59" s="7" t="s">
        <v>494</v>
      </c>
      <c r="F59" s="6"/>
      <c r="G59" s="27">
        <v>1213625</v>
      </c>
      <c r="H59" s="82">
        <v>720060</v>
      </c>
      <c r="I59" s="83">
        <v>1213625</v>
      </c>
      <c r="J59" s="82">
        <v>720060</v>
      </c>
      <c r="K59" s="83">
        <v>1213625</v>
      </c>
      <c r="L59" s="82">
        <v>720060</v>
      </c>
      <c r="M59" s="83">
        <v>1213625</v>
      </c>
      <c r="N59" s="82">
        <v>720060</v>
      </c>
    </row>
    <row r="60" spans="1:14" s="17" customFormat="1" ht="38.25">
      <c r="A60" s="5" t="s">
        <v>534</v>
      </c>
      <c r="B60" s="10" t="s">
        <v>269</v>
      </c>
      <c r="C60" s="18" t="s">
        <v>554</v>
      </c>
      <c r="D60" s="5" t="s">
        <v>3</v>
      </c>
      <c r="E60" s="7" t="s">
        <v>83</v>
      </c>
      <c r="F60" s="6"/>
      <c r="G60" s="27"/>
      <c r="H60" s="9"/>
      <c r="I60" s="27"/>
      <c r="J60" s="9"/>
      <c r="K60" s="27"/>
      <c r="L60" s="9"/>
      <c r="M60" s="27"/>
      <c r="N60" s="9"/>
    </row>
    <row r="61" spans="1:14" s="17" customFormat="1" ht="51">
      <c r="A61" s="5" t="s">
        <v>534</v>
      </c>
      <c r="B61" s="10" t="s">
        <v>535</v>
      </c>
      <c r="C61" s="18" t="s">
        <v>554</v>
      </c>
      <c r="D61" s="5" t="s">
        <v>3</v>
      </c>
      <c r="E61" s="7" t="s">
        <v>83</v>
      </c>
      <c r="F61" s="6"/>
      <c r="G61" s="27"/>
      <c r="H61" s="9"/>
      <c r="I61" s="27"/>
      <c r="J61" s="9"/>
      <c r="K61" s="27"/>
      <c r="L61" s="9"/>
      <c r="M61" s="27"/>
      <c r="N61" s="9"/>
    </row>
    <row r="62" spans="1:14" s="17" customFormat="1" ht="38.25">
      <c r="A62" s="5" t="s">
        <v>534</v>
      </c>
      <c r="B62" s="10" t="s">
        <v>272</v>
      </c>
      <c r="C62" s="18" t="s">
        <v>554</v>
      </c>
      <c r="D62" s="5" t="s">
        <v>3</v>
      </c>
      <c r="E62" s="7" t="s">
        <v>83</v>
      </c>
      <c r="F62" s="6"/>
      <c r="G62" s="27"/>
      <c r="H62" s="9"/>
      <c r="I62" s="27"/>
      <c r="J62" s="9"/>
      <c r="K62" s="27"/>
      <c r="L62" s="9"/>
      <c r="M62" s="27"/>
      <c r="N62" s="9"/>
    </row>
    <row r="63" spans="1:14" s="17" customFormat="1" ht="38.25">
      <c r="A63" s="5" t="s">
        <v>534</v>
      </c>
      <c r="B63" s="10" t="s">
        <v>164</v>
      </c>
      <c r="C63" s="131" t="s">
        <v>580</v>
      </c>
      <c r="D63" s="5" t="s">
        <v>3</v>
      </c>
      <c r="E63" s="7" t="s">
        <v>83</v>
      </c>
      <c r="F63" s="6"/>
      <c r="G63" s="27"/>
      <c r="H63" s="9"/>
      <c r="I63" s="27"/>
      <c r="J63" s="9"/>
      <c r="K63" s="27"/>
      <c r="L63" s="9"/>
      <c r="M63" s="27"/>
      <c r="N63" s="9"/>
    </row>
    <row r="64" spans="1:14" s="17" customFormat="1" ht="38.25">
      <c r="A64" s="5" t="s">
        <v>534</v>
      </c>
      <c r="B64" s="10" t="s">
        <v>274</v>
      </c>
      <c r="C64" s="18" t="s">
        <v>558</v>
      </c>
      <c r="D64" s="5" t="s">
        <v>3</v>
      </c>
      <c r="E64" s="7" t="s">
        <v>83</v>
      </c>
      <c r="F64" s="6"/>
      <c r="G64" s="27"/>
      <c r="H64" s="9"/>
      <c r="I64" s="27"/>
      <c r="J64" s="9"/>
      <c r="K64" s="27"/>
      <c r="L64" s="9"/>
      <c r="M64" s="27"/>
      <c r="N64" s="9"/>
    </row>
    <row r="65" spans="1:14" s="17" customFormat="1" ht="39" thickBot="1">
      <c r="A65" s="57" t="s">
        <v>534</v>
      </c>
      <c r="B65" s="55" t="s">
        <v>168</v>
      </c>
      <c r="C65" s="56" t="s">
        <v>554</v>
      </c>
      <c r="D65" s="57" t="s">
        <v>3</v>
      </c>
      <c r="E65" s="46" t="s">
        <v>83</v>
      </c>
      <c r="F65" s="34"/>
      <c r="G65" s="33"/>
      <c r="H65" s="59"/>
      <c r="I65" s="33"/>
      <c r="J65" s="59"/>
      <c r="K65" s="33"/>
      <c r="L65" s="59"/>
      <c r="M65" s="33"/>
      <c r="N65" s="59"/>
    </row>
    <row r="66" spans="1:14" s="17" customFormat="1" ht="63.75">
      <c r="A66" s="48" t="s">
        <v>11</v>
      </c>
      <c r="B66" s="49" t="s">
        <v>311</v>
      </c>
      <c r="C66" s="50" t="s">
        <v>557</v>
      </c>
      <c r="D66" s="48" t="s">
        <v>5</v>
      </c>
      <c r="E66" s="48" t="s">
        <v>12</v>
      </c>
      <c r="F66" s="51">
        <v>1317024</v>
      </c>
      <c r="G66" s="52"/>
      <c r="H66" s="53"/>
      <c r="I66" s="54"/>
      <c r="J66" s="53"/>
      <c r="K66" s="54"/>
      <c r="L66" s="53"/>
      <c r="M66" s="54"/>
      <c r="N66" s="53"/>
    </row>
    <row r="67" spans="1:14" s="17" customFormat="1" ht="51">
      <c r="A67" s="5" t="s">
        <v>13</v>
      </c>
      <c r="B67" s="11" t="s">
        <v>521</v>
      </c>
      <c r="C67" s="18" t="s">
        <v>557</v>
      </c>
      <c r="D67" s="5" t="s">
        <v>5</v>
      </c>
      <c r="E67" s="5" t="s">
        <v>14</v>
      </c>
      <c r="F67" s="6">
        <v>2151000</v>
      </c>
      <c r="G67" s="27">
        <v>500000</v>
      </c>
      <c r="H67" s="9">
        <v>0</v>
      </c>
      <c r="I67" s="27">
        <v>700000</v>
      </c>
      <c r="J67" s="9">
        <v>0</v>
      </c>
      <c r="K67" s="29"/>
      <c r="L67" s="7"/>
      <c r="M67" s="29"/>
      <c r="N67" s="7"/>
    </row>
    <row r="68" spans="1:14" s="17" customFormat="1" ht="38.25">
      <c r="A68" s="5" t="s">
        <v>165</v>
      </c>
      <c r="B68" s="10" t="s">
        <v>315</v>
      </c>
      <c r="C68" s="18" t="s">
        <v>557</v>
      </c>
      <c r="D68" s="5" t="s">
        <v>5</v>
      </c>
      <c r="E68" s="5" t="s">
        <v>14</v>
      </c>
      <c r="F68" s="6">
        <v>85000</v>
      </c>
      <c r="G68" s="26"/>
      <c r="H68" s="7"/>
      <c r="I68" s="29"/>
      <c r="J68" s="7"/>
      <c r="K68" s="29"/>
      <c r="L68" s="7"/>
      <c r="M68" s="29"/>
      <c r="N68" s="7"/>
    </row>
    <row r="69" spans="1:14" s="17" customFormat="1" ht="38.25">
      <c r="A69" s="20" t="s">
        <v>186</v>
      </c>
      <c r="B69" s="10" t="s">
        <v>320</v>
      </c>
      <c r="C69" s="18" t="s">
        <v>557</v>
      </c>
      <c r="D69" s="5" t="s">
        <v>5</v>
      </c>
      <c r="E69" s="7" t="s">
        <v>321</v>
      </c>
      <c r="F69" s="6">
        <v>400000</v>
      </c>
      <c r="G69" s="26"/>
      <c r="H69" s="7"/>
      <c r="I69" s="29"/>
      <c r="J69" s="7"/>
      <c r="K69" s="29"/>
      <c r="L69" s="7"/>
      <c r="M69" s="27">
        <v>400000</v>
      </c>
      <c r="N69" s="9">
        <v>0</v>
      </c>
    </row>
    <row r="70" spans="1:14" s="17" customFormat="1" ht="25.5">
      <c r="A70" s="5" t="s">
        <v>105</v>
      </c>
      <c r="B70" s="10" t="s">
        <v>330</v>
      </c>
      <c r="C70" s="18" t="s">
        <v>557</v>
      </c>
      <c r="D70" s="5" t="s">
        <v>5</v>
      </c>
      <c r="E70" s="5" t="s">
        <v>20</v>
      </c>
      <c r="F70" s="6">
        <v>250000</v>
      </c>
      <c r="G70" s="26"/>
      <c r="H70" s="7"/>
      <c r="I70" s="29"/>
      <c r="J70" s="7"/>
      <c r="K70" s="29"/>
      <c r="L70" s="7"/>
      <c r="M70" s="29"/>
      <c r="N70" s="7"/>
    </row>
    <row r="71" spans="1:14" s="17" customFormat="1" ht="51">
      <c r="A71" s="20" t="s">
        <v>192</v>
      </c>
      <c r="B71" s="11" t="s">
        <v>162</v>
      </c>
      <c r="C71" s="18" t="s">
        <v>557</v>
      </c>
      <c r="D71" s="5" t="s">
        <v>5</v>
      </c>
      <c r="E71" s="5" t="s">
        <v>20</v>
      </c>
      <c r="F71" s="6">
        <v>200000</v>
      </c>
      <c r="G71" s="26"/>
      <c r="H71" s="7"/>
      <c r="I71" s="29"/>
      <c r="J71" s="7"/>
      <c r="K71" s="29"/>
      <c r="L71" s="7"/>
      <c r="M71" s="27">
        <v>200000</v>
      </c>
      <c r="N71" s="9">
        <v>0</v>
      </c>
    </row>
    <row r="72" spans="1:14" s="17" customFormat="1" ht="102">
      <c r="A72" s="5" t="s">
        <v>109</v>
      </c>
      <c r="B72" s="10" t="s">
        <v>335</v>
      </c>
      <c r="C72" s="18" t="s">
        <v>557</v>
      </c>
      <c r="D72" s="5" t="s">
        <v>5</v>
      </c>
      <c r="E72" s="5" t="s">
        <v>21</v>
      </c>
      <c r="F72" s="6">
        <v>150000</v>
      </c>
      <c r="G72" s="26"/>
      <c r="H72" s="7"/>
      <c r="I72" s="29"/>
      <c r="J72" s="7"/>
      <c r="K72" s="29"/>
      <c r="L72" s="7"/>
      <c r="M72" s="29"/>
      <c r="N72" s="7"/>
    </row>
    <row r="73" spans="1:14" s="17" customFormat="1" ht="51">
      <c r="A73" s="20" t="s">
        <v>196</v>
      </c>
      <c r="B73" s="10" t="s">
        <v>338</v>
      </c>
      <c r="C73" s="18" t="s">
        <v>557</v>
      </c>
      <c r="D73" s="5" t="s">
        <v>5</v>
      </c>
      <c r="E73" s="5" t="s">
        <v>21</v>
      </c>
      <c r="F73" s="6">
        <v>400000</v>
      </c>
      <c r="G73" s="26"/>
      <c r="H73" s="7"/>
      <c r="I73" s="29"/>
      <c r="J73" s="7"/>
      <c r="K73" s="29"/>
      <c r="L73" s="7"/>
      <c r="M73" s="27">
        <v>300000</v>
      </c>
      <c r="N73" s="9">
        <v>0</v>
      </c>
    </row>
    <row r="74" spans="1:14" s="17" customFormat="1" ht="25.5">
      <c r="A74" s="5" t="s">
        <v>110</v>
      </c>
      <c r="B74" s="11" t="s">
        <v>111</v>
      </c>
      <c r="C74" s="18" t="s">
        <v>557</v>
      </c>
      <c r="D74" s="5" t="s">
        <v>5</v>
      </c>
      <c r="E74" s="5" t="s">
        <v>24</v>
      </c>
      <c r="F74" s="6">
        <v>325000</v>
      </c>
      <c r="G74" s="27">
        <v>325000</v>
      </c>
      <c r="H74" s="9">
        <v>0</v>
      </c>
      <c r="I74" s="29"/>
      <c r="J74" s="7"/>
      <c r="K74" s="29"/>
      <c r="L74" s="7"/>
      <c r="M74" s="29"/>
      <c r="N74" s="7"/>
    </row>
    <row r="75" spans="1:14" s="17" customFormat="1" ht="38.25">
      <c r="A75" s="5" t="s">
        <v>27</v>
      </c>
      <c r="B75" s="10" t="s">
        <v>343</v>
      </c>
      <c r="C75" s="18" t="s">
        <v>557</v>
      </c>
      <c r="D75" s="5" t="s">
        <v>5</v>
      </c>
      <c r="E75" s="5" t="s">
        <v>26</v>
      </c>
      <c r="F75" s="6">
        <v>150000</v>
      </c>
      <c r="G75" s="26"/>
      <c r="H75" s="7"/>
      <c r="I75" s="29"/>
      <c r="J75" s="7"/>
      <c r="K75" s="29"/>
      <c r="L75" s="7"/>
      <c r="M75" s="29"/>
      <c r="N75" s="7"/>
    </row>
    <row r="76" spans="1:14" s="17" customFormat="1" ht="76.5">
      <c r="A76" s="5" t="s">
        <v>28</v>
      </c>
      <c r="B76" s="10" t="s">
        <v>346</v>
      </c>
      <c r="C76" s="18" t="s">
        <v>557</v>
      </c>
      <c r="D76" s="5" t="s">
        <v>5</v>
      </c>
      <c r="E76" s="7" t="s">
        <v>347</v>
      </c>
      <c r="F76" s="6">
        <v>700000</v>
      </c>
      <c r="G76" s="26"/>
      <c r="H76" s="7"/>
      <c r="I76" s="29"/>
      <c r="J76" s="7"/>
      <c r="K76" s="29"/>
      <c r="L76" s="7"/>
      <c r="M76" s="29"/>
      <c r="N76" s="7"/>
    </row>
    <row r="77" spans="1:14" s="17" customFormat="1" ht="25.5">
      <c r="A77" s="5" t="s">
        <v>29</v>
      </c>
      <c r="B77" s="10" t="s">
        <v>348</v>
      </c>
      <c r="C77" s="18" t="s">
        <v>557</v>
      </c>
      <c r="D77" s="5" t="s">
        <v>5</v>
      </c>
      <c r="E77" s="7" t="s">
        <v>347</v>
      </c>
      <c r="F77" s="6">
        <v>250000</v>
      </c>
      <c r="G77" s="26"/>
      <c r="H77" s="7"/>
      <c r="I77" s="29"/>
      <c r="J77" s="7"/>
      <c r="K77" s="29"/>
      <c r="L77" s="7"/>
      <c r="M77" s="29"/>
      <c r="N77" s="7"/>
    </row>
    <row r="78" spans="1:14" s="17" customFormat="1" ht="51">
      <c r="A78" s="5" t="s">
        <v>30</v>
      </c>
      <c r="B78" s="10" t="s">
        <v>349</v>
      </c>
      <c r="C78" s="18" t="s">
        <v>557</v>
      </c>
      <c r="D78" s="5" t="s">
        <v>5</v>
      </c>
      <c r="E78" s="7" t="s">
        <v>347</v>
      </c>
      <c r="F78" s="6">
        <v>300000</v>
      </c>
      <c r="G78" s="26"/>
      <c r="H78" s="7"/>
      <c r="I78" s="29"/>
      <c r="J78" s="7"/>
      <c r="K78" s="29"/>
      <c r="L78" s="7"/>
      <c r="M78" s="29"/>
      <c r="N78" s="7"/>
    </row>
    <row r="79" spans="1:14" s="17" customFormat="1" ht="51">
      <c r="A79" s="5" t="s">
        <v>31</v>
      </c>
      <c r="B79" s="10" t="s">
        <v>354</v>
      </c>
      <c r="C79" s="18" t="s">
        <v>557</v>
      </c>
      <c r="D79" s="5" t="s">
        <v>5</v>
      </c>
      <c r="E79" s="7" t="s">
        <v>345</v>
      </c>
      <c r="F79" s="6">
        <v>3110000</v>
      </c>
      <c r="G79" s="26"/>
      <c r="H79" s="7"/>
      <c r="I79" s="29"/>
      <c r="J79" s="7"/>
      <c r="K79" s="29"/>
      <c r="L79" s="7"/>
      <c r="M79" s="29"/>
      <c r="N79" s="7"/>
    </row>
    <row r="80" spans="1:14" s="17" customFormat="1" ht="38.25">
      <c r="A80" s="5" t="s">
        <v>157</v>
      </c>
      <c r="B80" s="10" t="s">
        <v>363</v>
      </c>
      <c r="C80" s="18" t="s">
        <v>557</v>
      </c>
      <c r="D80" s="5" t="s">
        <v>5</v>
      </c>
      <c r="E80" s="5" t="s">
        <v>38</v>
      </c>
      <c r="F80" s="6">
        <v>600000</v>
      </c>
      <c r="G80" s="27">
        <v>500000</v>
      </c>
      <c r="H80" s="9">
        <v>0</v>
      </c>
      <c r="I80" s="29"/>
      <c r="J80" s="7"/>
      <c r="K80" s="29"/>
      <c r="L80" s="7"/>
      <c r="M80" s="29"/>
      <c r="N80" s="7"/>
    </row>
    <row r="81" spans="1:14" s="17" customFormat="1" ht="51">
      <c r="A81" s="5" t="s">
        <v>44</v>
      </c>
      <c r="B81" s="10" t="s">
        <v>371</v>
      </c>
      <c r="C81" s="18" t="s">
        <v>557</v>
      </c>
      <c r="D81" s="5" t="s">
        <v>5</v>
      </c>
      <c r="E81" s="5" t="s">
        <v>45</v>
      </c>
      <c r="F81" s="6">
        <v>300000</v>
      </c>
      <c r="G81" s="26"/>
      <c r="H81" s="7"/>
      <c r="I81" s="29"/>
      <c r="J81" s="7"/>
      <c r="K81" s="29"/>
      <c r="L81" s="7"/>
      <c r="M81" s="29"/>
      <c r="N81" s="7"/>
    </row>
    <row r="82" spans="1:14" s="17" customFormat="1" ht="51">
      <c r="A82" s="20" t="s">
        <v>210</v>
      </c>
      <c r="B82" s="10" t="s">
        <v>376</v>
      </c>
      <c r="C82" s="18" t="s">
        <v>557</v>
      </c>
      <c r="D82" s="5" t="s">
        <v>5</v>
      </c>
      <c r="E82" s="5" t="s">
        <v>45</v>
      </c>
      <c r="F82" s="6">
        <v>200000</v>
      </c>
      <c r="G82" s="26"/>
      <c r="H82" s="7"/>
      <c r="I82" s="29"/>
      <c r="J82" s="7"/>
      <c r="K82" s="29"/>
      <c r="L82" s="7"/>
      <c r="M82" s="27">
        <v>200000</v>
      </c>
      <c r="N82" s="9">
        <v>0</v>
      </c>
    </row>
    <row r="83" spans="1:14" s="17" customFormat="1" ht="25.5">
      <c r="A83" s="20" t="s">
        <v>211</v>
      </c>
      <c r="B83" s="10" t="s">
        <v>377</v>
      </c>
      <c r="C83" s="18" t="s">
        <v>557</v>
      </c>
      <c r="D83" s="5" t="s">
        <v>5</v>
      </c>
      <c r="E83" s="5" t="s">
        <v>45</v>
      </c>
      <c r="F83" s="6">
        <v>200000</v>
      </c>
      <c r="G83" s="26"/>
      <c r="H83" s="7"/>
      <c r="I83" s="29"/>
      <c r="J83" s="7"/>
      <c r="K83" s="29"/>
      <c r="L83" s="7"/>
      <c r="M83" s="27">
        <v>200000</v>
      </c>
      <c r="N83" s="9">
        <v>0</v>
      </c>
    </row>
    <row r="84" spans="1:14" s="17" customFormat="1" ht="38.25">
      <c r="A84" s="5" t="s">
        <v>138</v>
      </c>
      <c r="B84" s="11" t="s">
        <v>514</v>
      </c>
      <c r="C84" s="19" t="s">
        <v>558</v>
      </c>
      <c r="D84" s="5" t="s">
        <v>5</v>
      </c>
      <c r="E84" s="5" t="s">
        <v>51</v>
      </c>
      <c r="F84" s="8"/>
      <c r="G84" s="26"/>
      <c r="H84" s="7"/>
      <c r="I84" s="29"/>
      <c r="J84" s="7"/>
      <c r="K84" s="29"/>
      <c r="L84" s="7"/>
      <c r="M84" s="29"/>
      <c r="N84" s="7"/>
    </row>
    <row r="85" spans="1:14" s="17" customFormat="1" ht="25.5">
      <c r="A85" s="5" t="s">
        <v>54</v>
      </c>
      <c r="B85" s="10" t="s">
        <v>386</v>
      </c>
      <c r="C85" s="18" t="s">
        <v>557</v>
      </c>
      <c r="D85" s="5" t="s">
        <v>5</v>
      </c>
      <c r="E85" s="5" t="s">
        <v>53</v>
      </c>
      <c r="F85" s="6">
        <v>660000</v>
      </c>
      <c r="G85" s="26"/>
      <c r="H85" s="7"/>
      <c r="I85" s="29"/>
      <c r="J85" s="7"/>
      <c r="K85" s="29"/>
      <c r="L85" s="7"/>
      <c r="M85" s="29"/>
      <c r="N85" s="7"/>
    </row>
    <row r="86" spans="1:14" s="17" customFormat="1" ht="51">
      <c r="A86" s="5" t="s">
        <v>62</v>
      </c>
      <c r="B86" s="11" t="s">
        <v>526</v>
      </c>
      <c r="C86" s="18" t="s">
        <v>557</v>
      </c>
      <c r="D86" s="5" t="s">
        <v>5</v>
      </c>
      <c r="E86" s="7" t="s">
        <v>402</v>
      </c>
      <c r="F86" s="6">
        <v>550000</v>
      </c>
      <c r="G86" s="26"/>
      <c r="H86" s="7"/>
      <c r="I86" s="29"/>
      <c r="J86" s="7"/>
      <c r="K86" s="29"/>
      <c r="L86" s="7"/>
      <c r="M86" s="27">
        <v>330000</v>
      </c>
      <c r="N86" s="7"/>
    </row>
    <row r="87" spans="1:14" s="17" customFormat="1" ht="25.5">
      <c r="A87" s="5" t="s">
        <v>95</v>
      </c>
      <c r="B87" s="10" t="s">
        <v>405</v>
      </c>
      <c r="C87" s="18" t="s">
        <v>557</v>
      </c>
      <c r="D87" s="5" t="s">
        <v>5</v>
      </c>
      <c r="E87" s="7" t="s">
        <v>402</v>
      </c>
      <c r="F87" s="6">
        <v>2540000</v>
      </c>
      <c r="G87" s="26"/>
      <c r="H87" s="7"/>
      <c r="I87" s="29"/>
      <c r="J87" s="7"/>
      <c r="K87" s="29"/>
      <c r="L87" s="7"/>
      <c r="M87" s="29"/>
      <c r="N87" s="7"/>
    </row>
    <row r="88" spans="1:14" s="17" customFormat="1" ht="38.25">
      <c r="A88" s="5" t="s">
        <v>121</v>
      </c>
      <c r="B88" s="10" t="s">
        <v>409</v>
      </c>
      <c r="C88" s="18" t="s">
        <v>557</v>
      </c>
      <c r="D88" s="5" t="s">
        <v>5</v>
      </c>
      <c r="E88" s="7" t="s">
        <v>402</v>
      </c>
      <c r="F88" s="6">
        <v>1200000</v>
      </c>
      <c r="G88" s="27">
        <v>450000</v>
      </c>
      <c r="H88" s="9">
        <v>0</v>
      </c>
      <c r="I88" s="27">
        <v>500000</v>
      </c>
      <c r="J88" s="9">
        <v>0</v>
      </c>
      <c r="K88" s="29"/>
      <c r="L88" s="7"/>
      <c r="M88" s="29"/>
      <c r="N88" s="7"/>
    </row>
    <row r="89" spans="1:14" s="17" customFormat="1" ht="51">
      <c r="A89" s="5" t="s">
        <v>122</v>
      </c>
      <c r="B89" s="10" t="s">
        <v>410</v>
      </c>
      <c r="C89" s="18" t="s">
        <v>557</v>
      </c>
      <c r="D89" s="5" t="s">
        <v>5</v>
      </c>
      <c r="E89" s="7" t="s">
        <v>402</v>
      </c>
      <c r="F89" s="6">
        <v>300000</v>
      </c>
      <c r="G89" s="26"/>
      <c r="H89" s="7"/>
      <c r="I89" s="29"/>
      <c r="J89" s="7"/>
      <c r="K89" s="29"/>
      <c r="L89" s="7"/>
      <c r="M89" s="29"/>
      <c r="N89" s="7"/>
    </row>
    <row r="90" spans="1:14" s="17" customFormat="1" ht="25.5">
      <c r="A90" s="5" t="s">
        <v>123</v>
      </c>
      <c r="B90" s="10" t="s">
        <v>411</v>
      </c>
      <c r="C90" s="18" t="s">
        <v>557</v>
      </c>
      <c r="D90" s="5" t="s">
        <v>5</v>
      </c>
      <c r="E90" s="7" t="s">
        <v>402</v>
      </c>
      <c r="F90" s="6">
        <v>640000</v>
      </c>
      <c r="G90" s="27">
        <v>270000</v>
      </c>
      <c r="H90" s="9">
        <v>0</v>
      </c>
      <c r="I90" s="29"/>
      <c r="J90" s="7"/>
      <c r="K90" s="29"/>
      <c r="L90" s="7"/>
      <c r="M90" s="29"/>
      <c r="N90" s="7"/>
    </row>
    <row r="91" spans="1:14" s="17" customFormat="1" ht="25.5">
      <c r="A91" s="5" t="s">
        <v>139</v>
      </c>
      <c r="B91" s="10" t="s">
        <v>415</v>
      </c>
      <c r="C91" s="18" t="s">
        <v>557</v>
      </c>
      <c r="D91" s="5" t="s">
        <v>5</v>
      </c>
      <c r="E91" s="7" t="s">
        <v>402</v>
      </c>
      <c r="F91" s="8"/>
      <c r="G91" s="26"/>
      <c r="H91" s="7"/>
      <c r="I91" s="29"/>
      <c r="J91" s="7"/>
      <c r="K91" s="29"/>
      <c r="L91" s="7"/>
      <c r="M91" s="29"/>
      <c r="N91" s="7"/>
    </row>
    <row r="92" spans="1:14" s="17" customFormat="1" ht="51">
      <c r="A92" s="20" t="s">
        <v>232</v>
      </c>
      <c r="B92" s="10" t="s">
        <v>426</v>
      </c>
      <c r="C92" s="18" t="s">
        <v>557</v>
      </c>
      <c r="D92" s="5" t="s">
        <v>5</v>
      </c>
      <c r="E92" s="7" t="s">
        <v>402</v>
      </c>
      <c r="F92" s="6">
        <v>1800000</v>
      </c>
      <c r="G92" s="27">
        <v>100000</v>
      </c>
      <c r="H92" s="9">
        <v>0</v>
      </c>
      <c r="I92" s="27">
        <v>700000</v>
      </c>
      <c r="J92" s="9">
        <v>0</v>
      </c>
      <c r="K92" s="27">
        <v>1000000</v>
      </c>
      <c r="L92" s="9">
        <v>0</v>
      </c>
      <c r="M92" s="29"/>
      <c r="N92" s="7"/>
    </row>
    <row r="93" spans="1:14" s="17" customFormat="1" ht="38.25">
      <c r="A93" s="20" t="s">
        <v>233</v>
      </c>
      <c r="B93" s="10" t="s">
        <v>427</v>
      </c>
      <c r="C93" s="18" t="s">
        <v>557</v>
      </c>
      <c r="D93" s="5" t="s">
        <v>5</v>
      </c>
      <c r="E93" s="7" t="s">
        <v>402</v>
      </c>
      <c r="F93" s="6">
        <v>1000000</v>
      </c>
      <c r="G93" s="27">
        <v>200000</v>
      </c>
      <c r="H93" s="9">
        <v>0</v>
      </c>
      <c r="I93" s="27">
        <v>300000</v>
      </c>
      <c r="J93" s="9">
        <v>0</v>
      </c>
      <c r="K93" s="27">
        <v>200000</v>
      </c>
      <c r="L93" s="9">
        <v>0</v>
      </c>
      <c r="M93" s="27">
        <v>300000</v>
      </c>
      <c r="N93" s="9">
        <v>0</v>
      </c>
    </row>
    <row r="94" spans="1:14" s="17" customFormat="1" ht="38.25">
      <c r="A94" s="20" t="s">
        <v>234</v>
      </c>
      <c r="B94" s="10" t="s">
        <v>428</v>
      </c>
      <c r="C94" s="18" t="s">
        <v>557</v>
      </c>
      <c r="D94" s="5" t="s">
        <v>5</v>
      </c>
      <c r="E94" s="7" t="s">
        <v>402</v>
      </c>
      <c r="F94" s="6">
        <v>130000</v>
      </c>
      <c r="G94" s="27">
        <v>130000</v>
      </c>
      <c r="H94" s="9">
        <v>0</v>
      </c>
      <c r="I94" s="29"/>
      <c r="J94" s="7"/>
      <c r="K94" s="29"/>
      <c r="L94" s="7"/>
      <c r="M94" s="29"/>
      <c r="N94" s="7"/>
    </row>
    <row r="95" spans="1:14" s="17" customFormat="1" ht="25.5">
      <c r="A95" s="20" t="s">
        <v>235</v>
      </c>
      <c r="B95" s="10" t="s">
        <v>429</v>
      </c>
      <c r="C95" s="18" t="s">
        <v>557</v>
      </c>
      <c r="D95" s="5" t="s">
        <v>5</v>
      </c>
      <c r="E95" s="7" t="s">
        <v>402</v>
      </c>
      <c r="F95" s="6">
        <v>1670000</v>
      </c>
      <c r="G95" s="26"/>
      <c r="H95" s="7"/>
      <c r="I95" s="29"/>
      <c r="J95" s="7"/>
      <c r="K95" s="29"/>
      <c r="L95" s="7"/>
      <c r="M95" s="27">
        <v>1670000</v>
      </c>
      <c r="N95" s="9">
        <v>0</v>
      </c>
    </row>
    <row r="96" spans="1:14" s="17" customFormat="1" ht="51">
      <c r="A96" s="20" t="s">
        <v>236</v>
      </c>
      <c r="B96" s="10" t="s">
        <v>430</v>
      </c>
      <c r="C96" s="18" t="s">
        <v>557</v>
      </c>
      <c r="D96" s="5" t="s">
        <v>5</v>
      </c>
      <c r="E96" s="7" t="s">
        <v>402</v>
      </c>
      <c r="F96" s="6">
        <v>1000000</v>
      </c>
      <c r="G96" s="27">
        <v>200000</v>
      </c>
      <c r="H96" s="9">
        <v>0</v>
      </c>
      <c r="I96" s="27">
        <v>400000</v>
      </c>
      <c r="J96" s="9">
        <v>0</v>
      </c>
      <c r="K96" s="27">
        <v>400000</v>
      </c>
      <c r="L96" s="9">
        <v>0</v>
      </c>
      <c r="M96" s="29"/>
      <c r="N96" s="7"/>
    </row>
    <row r="97" spans="1:14" s="17" customFormat="1" ht="38.25">
      <c r="A97" s="20" t="s">
        <v>237</v>
      </c>
      <c r="B97" s="10" t="s">
        <v>431</v>
      </c>
      <c r="C97" s="18" t="s">
        <v>557</v>
      </c>
      <c r="D97" s="5" t="s">
        <v>5</v>
      </c>
      <c r="E97" s="7" t="s">
        <v>402</v>
      </c>
      <c r="F97" s="6">
        <v>600000</v>
      </c>
      <c r="G97" s="27">
        <v>100000</v>
      </c>
      <c r="H97" s="9">
        <v>0</v>
      </c>
      <c r="I97" s="27">
        <v>200000</v>
      </c>
      <c r="J97" s="9">
        <v>0</v>
      </c>
      <c r="K97" s="27">
        <v>300000</v>
      </c>
      <c r="L97" s="9">
        <v>0</v>
      </c>
      <c r="M97" s="29"/>
      <c r="N97" s="7"/>
    </row>
    <row r="98" spans="1:14" s="17" customFormat="1" ht="38.25">
      <c r="A98" s="20" t="s">
        <v>239</v>
      </c>
      <c r="B98" s="10" t="s">
        <v>434</v>
      </c>
      <c r="C98" s="18" t="s">
        <v>557</v>
      </c>
      <c r="D98" s="5" t="s">
        <v>5</v>
      </c>
      <c r="E98" s="5" t="s">
        <v>65</v>
      </c>
      <c r="F98" s="6">
        <v>150000</v>
      </c>
      <c r="G98" s="26"/>
      <c r="H98" s="7"/>
      <c r="I98" s="27">
        <v>150000</v>
      </c>
      <c r="J98" s="9">
        <v>0</v>
      </c>
      <c r="K98" s="29"/>
      <c r="L98" s="7"/>
      <c r="M98" s="29"/>
      <c r="N98" s="7"/>
    </row>
    <row r="99" spans="1:14" s="17" customFormat="1" ht="63.75">
      <c r="A99" s="5" t="s">
        <v>66</v>
      </c>
      <c r="B99" s="10" t="s">
        <v>435</v>
      </c>
      <c r="C99" s="18" t="s">
        <v>557</v>
      </c>
      <c r="D99" s="5" t="s">
        <v>5</v>
      </c>
      <c r="E99" s="7" t="s">
        <v>436</v>
      </c>
      <c r="F99" s="6">
        <v>150000</v>
      </c>
      <c r="G99" s="26"/>
      <c r="H99" s="7"/>
      <c r="I99" s="29"/>
      <c r="J99" s="7"/>
      <c r="K99" s="29"/>
      <c r="L99" s="7"/>
      <c r="M99" s="29"/>
      <c r="N99" s="7"/>
    </row>
    <row r="100" spans="1:14" s="17" customFormat="1" ht="38.25">
      <c r="A100" s="5" t="s">
        <v>128</v>
      </c>
      <c r="B100" s="10" t="s">
        <v>442</v>
      </c>
      <c r="C100" s="18" t="s">
        <v>557</v>
      </c>
      <c r="D100" s="5" t="s">
        <v>5</v>
      </c>
      <c r="E100" s="5" t="s">
        <v>69</v>
      </c>
      <c r="F100" s="6">
        <v>180000</v>
      </c>
      <c r="G100" s="27">
        <v>180000</v>
      </c>
      <c r="H100" s="9">
        <v>0</v>
      </c>
      <c r="I100" s="29"/>
      <c r="J100" s="7"/>
      <c r="K100" s="29"/>
      <c r="L100" s="7"/>
      <c r="M100" s="29"/>
      <c r="N100" s="7"/>
    </row>
    <row r="101" spans="1:14" s="17" customFormat="1" ht="76.5">
      <c r="A101" s="5" t="s">
        <v>129</v>
      </c>
      <c r="B101" s="10" t="s">
        <v>450</v>
      </c>
      <c r="C101" s="18" t="s">
        <v>557</v>
      </c>
      <c r="D101" s="5" t="s">
        <v>5</v>
      </c>
      <c r="E101" s="7" t="s">
        <v>447</v>
      </c>
      <c r="F101" s="6">
        <v>200000</v>
      </c>
      <c r="G101" s="27">
        <v>200000</v>
      </c>
      <c r="H101" s="9">
        <v>0</v>
      </c>
      <c r="I101" s="29"/>
      <c r="J101" s="7"/>
      <c r="K101" s="29"/>
      <c r="L101" s="7"/>
      <c r="M101" s="29"/>
      <c r="N101" s="7"/>
    </row>
    <row r="102" spans="1:14" s="17" customFormat="1" ht="25.5">
      <c r="A102" s="5" t="s">
        <v>131</v>
      </c>
      <c r="B102" s="10" t="s">
        <v>461</v>
      </c>
      <c r="C102" s="18" t="s">
        <v>557</v>
      </c>
      <c r="D102" s="5" t="s">
        <v>5</v>
      </c>
      <c r="E102" s="5" t="s">
        <v>75</v>
      </c>
      <c r="F102" s="6">
        <v>180000</v>
      </c>
      <c r="G102" s="27">
        <v>180000</v>
      </c>
      <c r="H102" s="9">
        <v>0</v>
      </c>
      <c r="I102" s="29"/>
      <c r="J102" s="7"/>
      <c r="K102" s="29"/>
      <c r="L102" s="7"/>
      <c r="M102" s="29"/>
      <c r="N102" s="7"/>
    </row>
    <row r="103" spans="1:14" s="17" customFormat="1" ht="25.5">
      <c r="A103" s="20" t="s">
        <v>246</v>
      </c>
      <c r="B103" s="10" t="s">
        <v>465</v>
      </c>
      <c r="C103" s="18" t="s">
        <v>557</v>
      </c>
      <c r="D103" s="5" t="s">
        <v>5</v>
      </c>
      <c r="E103" s="5" t="s">
        <v>75</v>
      </c>
      <c r="F103" s="6">
        <v>450000</v>
      </c>
      <c r="G103" s="26"/>
      <c r="H103" s="7"/>
      <c r="I103" s="27">
        <v>200000</v>
      </c>
      <c r="J103" s="9">
        <v>0</v>
      </c>
      <c r="K103" s="27">
        <v>250000</v>
      </c>
      <c r="L103" s="9">
        <v>0</v>
      </c>
      <c r="M103" s="29"/>
      <c r="N103" s="7"/>
    </row>
    <row r="104" spans="1:14" s="17" customFormat="1" ht="25.5">
      <c r="A104" s="5" t="s">
        <v>36</v>
      </c>
      <c r="B104" s="10" t="s">
        <v>467</v>
      </c>
      <c r="C104" s="18" t="s">
        <v>557</v>
      </c>
      <c r="D104" s="5" t="s">
        <v>5</v>
      </c>
      <c r="E104" s="5" t="s">
        <v>37</v>
      </c>
      <c r="F104" s="6">
        <v>535000</v>
      </c>
      <c r="G104" s="26"/>
      <c r="H104" s="7"/>
      <c r="I104" s="29"/>
      <c r="J104" s="7"/>
      <c r="K104" s="29"/>
      <c r="L104" s="7"/>
      <c r="M104" s="29"/>
      <c r="N104" s="7"/>
    </row>
    <row r="105" spans="1:14" s="17" customFormat="1" ht="25.5">
      <c r="A105" s="5" t="s">
        <v>156</v>
      </c>
      <c r="B105" s="10" t="s">
        <v>470</v>
      </c>
      <c r="C105" s="18" t="s">
        <v>557</v>
      </c>
      <c r="D105" s="5" t="s">
        <v>5</v>
      </c>
      <c r="E105" s="5" t="s">
        <v>37</v>
      </c>
      <c r="F105" s="6">
        <v>220000</v>
      </c>
      <c r="G105" s="26"/>
      <c r="H105" s="7"/>
      <c r="I105" s="29"/>
      <c r="J105" s="7"/>
      <c r="K105" s="29"/>
      <c r="L105" s="7"/>
      <c r="M105" s="29"/>
      <c r="N105" s="7"/>
    </row>
    <row r="106" spans="1:14" s="17" customFormat="1" ht="38.25">
      <c r="A106" s="5" t="s">
        <v>101</v>
      </c>
      <c r="B106" s="10" t="s">
        <v>471</v>
      </c>
      <c r="C106" s="18" t="s">
        <v>557</v>
      </c>
      <c r="D106" s="5" t="s">
        <v>5</v>
      </c>
      <c r="E106" s="5" t="s">
        <v>37</v>
      </c>
      <c r="F106" s="6">
        <v>325000</v>
      </c>
      <c r="G106" s="27">
        <v>325000</v>
      </c>
      <c r="H106" s="9">
        <v>0</v>
      </c>
      <c r="I106" s="29"/>
      <c r="J106" s="7"/>
      <c r="K106" s="29"/>
      <c r="L106" s="7"/>
      <c r="M106" s="29"/>
      <c r="N106" s="7"/>
    </row>
    <row r="107" spans="1:14" s="17" customFormat="1" ht="25.5">
      <c r="A107" s="20" t="s">
        <v>248</v>
      </c>
      <c r="B107" s="10" t="s">
        <v>473</v>
      </c>
      <c r="C107" s="18" t="s">
        <v>557</v>
      </c>
      <c r="D107" s="5" t="s">
        <v>5</v>
      </c>
      <c r="E107" s="5" t="s">
        <v>37</v>
      </c>
      <c r="F107" s="6">
        <v>200000</v>
      </c>
      <c r="G107" s="26"/>
      <c r="H107" s="7"/>
      <c r="I107" s="29"/>
      <c r="J107" s="7"/>
      <c r="K107" s="29"/>
      <c r="L107" s="7"/>
      <c r="M107" s="27">
        <v>200000</v>
      </c>
      <c r="N107" s="9">
        <v>0</v>
      </c>
    </row>
    <row r="108" spans="1:14" s="17" customFormat="1" ht="25.5">
      <c r="A108" s="20" t="s">
        <v>249</v>
      </c>
      <c r="B108" s="10" t="s">
        <v>474</v>
      </c>
      <c r="C108" s="18" t="s">
        <v>554</v>
      </c>
      <c r="D108" s="5" t="s">
        <v>5</v>
      </c>
      <c r="E108" s="5" t="s">
        <v>37</v>
      </c>
      <c r="F108" s="6">
        <v>150000</v>
      </c>
      <c r="G108" s="26"/>
      <c r="H108" s="7"/>
      <c r="I108" s="29"/>
      <c r="J108" s="7"/>
      <c r="K108" s="27">
        <v>150000</v>
      </c>
      <c r="L108" s="9">
        <v>0</v>
      </c>
      <c r="M108" s="29"/>
      <c r="N108" s="7"/>
    </row>
    <row r="109" spans="1:14" s="17" customFormat="1" ht="51">
      <c r="A109" s="5" t="s">
        <v>133</v>
      </c>
      <c r="B109" s="10" t="s">
        <v>475</v>
      </c>
      <c r="C109" s="18" t="s">
        <v>557</v>
      </c>
      <c r="D109" s="5" t="s">
        <v>5</v>
      </c>
      <c r="E109" s="7" t="s">
        <v>476</v>
      </c>
      <c r="F109" s="6">
        <v>250000</v>
      </c>
      <c r="G109" s="26"/>
      <c r="H109" s="7"/>
      <c r="I109" s="29"/>
      <c r="J109" s="7"/>
      <c r="K109" s="29"/>
      <c r="L109" s="7"/>
      <c r="M109" s="29"/>
      <c r="N109" s="7"/>
    </row>
    <row r="110" spans="1:14" s="17" customFormat="1" ht="63.75">
      <c r="A110" s="5" t="s">
        <v>76</v>
      </c>
      <c r="B110" s="10" t="s">
        <v>482</v>
      </c>
      <c r="C110" s="18" t="s">
        <v>557</v>
      </c>
      <c r="D110" s="5" t="s">
        <v>5</v>
      </c>
      <c r="E110" s="5" t="s">
        <v>77</v>
      </c>
      <c r="F110" s="6">
        <v>900000</v>
      </c>
      <c r="G110" s="26"/>
      <c r="H110" s="7"/>
      <c r="I110" s="27">
        <v>50000</v>
      </c>
      <c r="J110" s="9">
        <v>0</v>
      </c>
      <c r="K110" s="27">
        <v>850000</v>
      </c>
      <c r="L110" s="9">
        <v>0</v>
      </c>
      <c r="M110" s="29"/>
      <c r="N110" s="7"/>
    </row>
    <row r="111" spans="1:14" s="17" customFormat="1" ht="38.25">
      <c r="A111" s="5" t="s">
        <v>78</v>
      </c>
      <c r="B111" s="10" t="s">
        <v>483</v>
      </c>
      <c r="C111" s="18" t="s">
        <v>557</v>
      </c>
      <c r="D111" s="5" t="s">
        <v>5</v>
      </c>
      <c r="E111" s="5" t="s">
        <v>77</v>
      </c>
      <c r="F111" s="6">
        <v>243000</v>
      </c>
      <c r="G111" s="26"/>
      <c r="H111" s="7"/>
      <c r="I111" s="27">
        <v>243000</v>
      </c>
      <c r="J111" s="9">
        <v>0</v>
      </c>
      <c r="K111" s="29"/>
      <c r="L111" s="7"/>
      <c r="M111" s="29"/>
      <c r="N111" s="7"/>
    </row>
    <row r="112" spans="1:14" s="17" customFormat="1" ht="25.5">
      <c r="A112" s="5" t="s">
        <v>80</v>
      </c>
      <c r="B112" s="10" t="s">
        <v>486</v>
      </c>
      <c r="C112" s="18" t="s">
        <v>557</v>
      </c>
      <c r="D112" s="5" t="s">
        <v>5</v>
      </c>
      <c r="E112" s="5" t="s">
        <v>81</v>
      </c>
      <c r="F112" s="6">
        <v>370000</v>
      </c>
      <c r="G112" s="26"/>
      <c r="H112" s="7"/>
      <c r="I112" s="29"/>
      <c r="J112" s="7"/>
      <c r="K112" s="29"/>
      <c r="L112" s="7"/>
      <c r="M112" s="29"/>
      <c r="N112" s="7"/>
    </row>
    <row r="113" spans="1:14" s="17" customFormat="1" ht="38.25">
      <c r="A113" s="5" t="s">
        <v>135</v>
      </c>
      <c r="B113" s="10" t="s">
        <v>488</v>
      </c>
      <c r="C113" s="18" t="s">
        <v>557</v>
      </c>
      <c r="D113" s="5" t="s">
        <v>5</v>
      </c>
      <c r="E113" s="5" t="s">
        <v>81</v>
      </c>
      <c r="F113" s="6">
        <v>250000</v>
      </c>
      <c r="G113" s="26"/>
      <c r="H113" s="7"/>
      <c r="I113" s="29"/>
      <c r="J113" s="7"/>
      <c r="K113" s="29"/>
      <c r="L113" s="7"/>
      <c r="M113" s="29"/>
      <c r="N113" s="7"/>
    </row>
    <row r="114" spans="1:14" s="17" customFormat="1" ht="38.25">
      <c r="A114" s="20" t="s">
        <v>252</v>
      </c>
      <c r="B114" s="10" t="s">
        <v>490</v>
      </c>
      <c r="C114" s="18" t="s">
        <v>554</v>
      </c>
      <c r="D114" s="5" t="s">
        <v>5</v>
      </c>
      <c r="E114" s="7" t="s">
        <v>491</v>
      </c>
      <c r="F114" s="6">
        <v>150000</v>
      </c>
      <c r="G114" s="26"/>
      <c r="H114" s="7"/>
      <c r="I114" s="29"/>
      <c r="J114" s="7"/>
      <c r="K114" s="29"/>
      <c r="L114" s="7"/>
      <c r="M114" s="27">
        <v>150000</v>
      </c>
      <c r="N114" s="9">
        <v>0</v>
      </c>
    </row>
    <row r="115" spans="1:14" s="17" customFormat="1" ht="38.25">
      <c r="A115" s="5" t="s">
        <v>84</v>
      </c>
      <c r="B115" s="10" t="s">
        <v>493</v>
      </c>
      <c r="C115" s="18" t="s">
        <v>557</v>
      </c>
      <c r="D115" s="5" t="s">
        <v>5</v>
      </c>
      <c r="E115" s="7" t="s">
        <v>494</v>
      </c>
      <c r="F115" s="6">
        <v>500000</v>
      </c>
      <c r="G115" s="28">
        <v>0</v>
      </c>
      <c r="H115" s="9">
        <v>0</v>
      </c>
      <c r="I115" s="29"/>
      <c r="J115" s="7"/>
      <c r="K115" s="29"/>
      <c r="L115" s="7"/>
      <c r="M115" s="29"/>
      <c r="N115" s="7"/>
    </row>
    <row r="116" spans="1:14" s="17" customFormat="1" ht="38.25">
      <c r="A116" s="5" t="s">
        <v>254</v>
      </c>
      <c r="B116" s="10" t="s">
        <v>506</v>
      </c>
      <c r="C116" s="18" t="s">
        <v>557</v>
      </c>
      <c r="D116" s="5" t="s">
        <v>5</v>
      </c>
      <c r="E116" s="7" t="s">
        <v>505</v>
      </c>
      <c r="F116" s="6">
        <v>8000000</v>
      </c>
      <c r="G116" s="83">
        <v>2000000</v>
      </c>
      <c r="H116" s="82">
        <v>0</v>
      </c>
      <c r="I116" s="84">
        <v>2000000</v>
      </c>
      <c r="J116" s="81">
        <v>0</v>
      </c>
      <c r="K116" s="84">
        <v>2000000</v>
      </c>
      <c r="L116" s="81">
        <v>0</v>
      </c>
      <c r="M116" s="84">
        <v>2000000</v>
      </c>
      <c r="N116" s="81">
        <v>0</v>
      </c>
    </row>
    <row r="117" spans="1:14" s="17" customFormat="1" ht="38.25">
      <c r="A117" s="5" t="s">
        <v>534</v>
      </c>
      <c r="B117" s="10" t="s">
        <v>163</v>
      </c>
      <c r="C117" s="18" t="s">
        <v>558</v>
      </c>
      <c r="D117" s="5" t="s">
        <v>5</v>
      </c>
      <c r="E117" s="7" t="s">
        <v>161</v>
      </c>
      <c r="F117" s="6"/>
      <c r="G117" s="83"/>
      <c r="H117" s="82"/>
      <c r="I117" s="84"/>
      <c r="J117" s="81"/>
      <c r="K117" s="84"/>
      <c r="L117" s="81"/>
      <c r="M117" s="84"/>
      <c r="N117" s="81"/>
    </row>
    <row r="118" spans="1:14" s="17" customFormat="1" ht="39" thickBot="1">
      <c r="A118" s="57" t="s">
        <v>534</v>
      </c>
      <c r="B118" s="55" t="s">
        <v>284</v>
      </c>
      <c r="C118" s="56" t="s">
        <v>558</v>
      </c>
      <c r="D118" s="57" t="s">
        <v>5</v>
      </c>
      <c r="E118" s="46" t="s">
        <v>161</v>
      </c>
      <c r="F118" s="34"/>
      <c r="G118" s="33"/>
      <c r="H118" s="59"/>
      <c r="I118" s="33"/>
      <c r="J118" s="59"/>
      <c r="K118" s="33"/>
      <c r="L118" s="59"/>
      <c r="M118" s="33"/>
      <c r="N118" s="59"/>
    </row>
    <row r="119" spans="1:14" s="17" customFormat="1" ht="63.75">
      <c r="A119" s="48" t="s">
        <v>6</v>
      </c>
      <c r="B119" s="58" t="s">
        <v>516</v>
      </c>
      <c r="C119" s="50" t="s">
        <v>554</v>
      </c>
      <c r="D119" s="48" t="s">
        <v>4</v>
      </c>
      <c r="E119" s="48" t="s">
        <v>7</v>
      </c>
      <c r="F119" s="51">
        <v>185000</v>
      </c>
      <c r="G119" s="52"/>
      <c r="H119" s="53"/>
      <c r="I119" s="54"/>
      <c r="J119" s="53"/>
      <c r="K119" s="54"/>
      <c r="L119" s="53"/>
      <c r="M119" s="54"/>
      <c r="N119" s="53"/>
    </row>
    <row r="120" spans="1:14" s="17" customFormat="1" ht="38.25">
      <c r="A120" s="20" t="s">
        <v>178</v>
      </c>
      <c r="B120" s="11" t="s">
        <v>517</v>
      </c>
      <c r="C120" s="18" t="s">
        <v>554</v>
      </c>
      <c r="D120" s="5" t="s">
        <v>4</v>
      </c>
      <c r="E120" s="5" t="s">
        <v>7</v>
      </c>
      <c r="F120" s="6">
        <v>65846</v>
      </c>
      <c r="G120" s="26"/>
      <c r="H120" s="7"/>
      <c r="I120" s="29"/>
      <c r="J120" s="7"/>
      <c r="K120" s="27">
        <v>65846</v>
      </c>
      <c r="L120" s="9">
        <v>0</v>
      </c>
      <c r="M120" s="29"/>
      <c r="N120" s="7"/>
    </row>
    <row r="121" spans="1:14" s="17" customFormat="1" ht="38.25">
      <c r="A121" s="5" t="s">
        <v>97</v>
      </c>
      <c r="B121" s="10" t="s">
        <v>304</v>
      </c>
      <c r="C121" s="18" t="s">
        <v>554</v>
      </c>
      <c r="D121" s="5" t="s">
        <v>4</v>
      </c>
      <c r="E121" s="7" t="s">
        <v>305</v>
      </c>
      <c r="F121" s="6">
        <v>130166</v>
      </c>
      <c r="G121" s="26"/>
      <c r="H121" s="7"/>
      <c r="I121" s="29"/>
      <c r="J121" s="7"/>
      <c r="K121" s="29"/>
      <c r="L121" s="7"/>
      <c r="M121" s="29"/>
      <c r="N121" s="7"/>
    </row>
    <row r="122" spans="1:14" s="17" customFormat="1" ht="25.5">
      <c r="A122" s="5" t="s">
        <v>98</v>
      </c>
      <c r="B122" s="11" t="s">
        <v>528</v>
      </c>
      <c r="C122" s="18" t="s">
        <v>554</v>
      </c>
      <c r="D122" s="5" t="s">
        <v>4</v>
      </c>
      <c r="E122" s="7" t="s">
        <v>305</v>
      </c>
      <c r="F122" s="6">
        <v>500000</v>
      </c>
      <c r="G122" s="26"/>
      <c r="H122" s="7"/>
      <c r="I122" s="29"/>
      <c r="J122" s="7"/>
      <c r="K122" s="29"/>
      <c r="L122" s="7"/>
      <c r="M122" s="27">
        <v>500000</v>
      </c>
      <c r="N122" s="7"/>
    </row>
    <row r="123" spans="1:14" s="17" customFormat="1" ht="51">
      <c r="A123" s="20" t="s">
        <v>179</v>
      </c>
      <c r="B123" s="11" t="s">
        <v>518</v>
      </c>
      <c r="C123" s="18" t="s">
        <v>554</v>
      </c>
      <c r="D123" s="5" t="s">
        <v>4</v>
      </c>
      <c r="E123" s="5" t="s">
        <v>177</v>
      </c>
      <c r="F123" s="6">
        <v>150000</v>
      </c>
      <c r="G123" s="27">
        <v>150000</v>
      </c>
      <c r="H123" s="9">
        <v>0</v>
      </c>
      <c r="I123" s="29"/>
      <c r="J123" s="7"/>
      <c r="K123" s="29"/>
      <c r="L123" s="7"/>
      <c r="M123" s="29"/>
      <c r="N123" s="7"/>
    </row>
    <row r="124" spans="1:14" s="17" customFormat="1" ht="38.25">
      <c r="A124" s="20" t="s">
        <v>180</v>
      </c>
      <c r="B124" s="11" t="s">
        <v>519</v>
      </c>
      <c r="C124" s="18" t="s">
        <v>554</v>
      </c>
      <c r="D124" s="5" t="s">
        <v>4</v>
      </c>
      <c r="E124" s="5" t="s">
        <v>177</v>
      </c>
      <c r="F124" s="6">
        <v>180514</v>
      </c>
      <c r="G124" s="26"/>
      <c r="H124" s="7"/>
      <c r="I124" s="29"/>
      <c r="J124" s="7"/>
      <c r="K124" s="29"/>
      <c r="L124" s="7"/>
      <c r="M124" s="27">
        <v>180514</v>
      </c>
      <c r="N124" s="9">
        <v>0</v>
      </c>
    </row>
    <row r="125" spans="1:14" s="17" customFormat="1" ht="25.5">
      <c r="A125" s="5" t="s">
        <v>8</v>
      </c>
      <c r="B125" s="10" t="s">
        <v>306</v>
      </c>
      <c r="C125" s="18" t="s">
        <v>554</v>
      </c>
      <c r="D125" s="5" t="s">
        <v>4</v>
      </c>
      <c r="E125" s="5" t="s">
        <v>9</v>
      </c>
      <c r="F125" s="6">
        <v>150000</v>
      </c>
      <c r="G125" s="26"/>
      <c r="H125" s="7"/>
      <c r="I125" s="29"/>
      <c r="J125" s="7"/>
      <c r="K125" s="29"/>
      <c r="L125" s="7"/>
      <c r="M125" s="29"/>
      <c r="N125" s="7"/>
    </row>
    <row r="126" spans="1:14" s="17" customFormat="1" ht="38.25">
      <c r="A126" s="5" t="s">
        <v>147</v>
      </c>
      <c r="B126" s="10" t="s">
        <v>307</v>
      </c>
      <c r="C126" s="18" t="s">
        <v>544</v>
      </c>
      <c r="D126" s="5" t="s">
        <v>4</v>
      </c>
      <c r="E126" s="5" t="s">
        <v>9</v>
      </c>
      <c r="F126" s="6">
        <v>30000</v>
      </c>
      <c r="G126" s="26"/>
      <c r="H126" s="7"/>
      <c r="I126" s="29"/>
      <c r="J126" s="7"/>
      <c r="K126" s="29"/>
      <c r="L126" s="7"/>
      <c r="M126" s="29"/>
      <c r="N126" s="7"/>
    </row>
    <row r="127" spans="1:14" s="17" customFormat="1" ht="25.5">
      <c r="A127" s="5" t="s">
        <v>99</v>
      </c>
      <c r="B127" s="10" t="s">
        <v>308</v>
      </c>
      <c r="C127" s="18" t="s">
        <v>554</v>
      </c>
      <c r="D127" s="5" t="s">
        <v>4</v>
      </c>
      <c r="E127" s="5" t="s">
        <v>10</v>
      </c>
      <c r="F127" s="6">
        <v>141360</v>
      </c>
      <c r="G127" s="26"/>
      <c r="H127" s="7"/>
      <c r="I127" s="29"/>
      <c r="J127" s="7"/>
      <c r="K127" s="29"/>
      <c r="L127" s="7"/>
      <c r="M127" s="29"/>
      <c r="N127" s="7"/>
    </row>
    <row r="128" spans="1:14" s="17" customFormat="1" ht="25.5">
      <c r="A128" s="5" t="s">
        <v>100</v>
      </c>
      <c r="B128" s="10" t="s">
        <v>310</v>
      </c>
      <c r="C128" s="18" t="s">
        <v>554</v>
      </c>
      <c r="D128" s="5" t="s">
        <v>4</v>
      </c>
      <c r="E128" s="5" t="s">
        <v>12</v>
      </c>
      <c r="F128" s="6">
        <v>120144</v>
      </c>
      <c r="G128" s="26"/>
      <c r="H128" s="7"/>
      <c r="I128" s="29"/>
      <c r="J128" s="7"/>
      <c r="K128" s="29"/>
      <c r="L128" s="7"/>
      <c r="M128" s="29"/>
      <c r="N128" s="7"/>
    </row>
    <row r="129" spans="1:14" s="17" customFormat="1" ht="25.5">
      <c r="A129" s="5" t="s">
        <v>148</v>
      </c>
      <c r="B129" s="10" t="s">
        <v>312</v>
      </c>
      <c r="C129" s="18" t="s">
        <v>554</v>
      </c>
      <c r="D129" s="5" t="s">
        <v>4</v>
      </c>
      <c r="E129" s="5" t="s">
        <v>296</v>
      </c>
      <c r="F129" s="6">
        <v>550000</v>
      </c>
      <c r="G129" s="26"/>
      <c r="H129" s="7"/>
      <c r="I129" s="29"/>
      <c r="J129" s="7"/>
      <c r="K129" s="29"/>
      <c r="L129" s="7"/>
      <c r="M129" s="29"/>
      <c r="N129" s="7"/>
    </row>
    <row r="130" spans="1:14" s="17" customFormat="1" ht="63.75">
      <c r="A130" s="20" t="s">
        <v>183</v>
      </c>
      <c r="B130" s="11" t="s">
        <v>522</v>
      </c>
      <c r="C130" s="18" t="s">
        <v>554</v>
      </c>
      <c r="D130" s="5" t="s">
        <v>4</v>
      </c>
      <c r="E130" s="5" t="s">
        <v>12</v>
      </c>
      <c r="F130" s="6">
        <v>120000</v>
      </c>
      <c r="G130" s="26"/>
      <c r="H130" s="7"/>
      <c r="I130" s="27">
        <v>120000</v>
      </c>
      <c r="J130" s="9">
        <v>0</v>
      </c>
      <c r="K130" s="29"/>
      <c r="L130" s="7"/>
      <c r="M130" s="29"/>
      <c r="N130" s="7"/>
    </row>
    <row r="131" spans="1:14" s="17" customFormat="1" ht="25.5">
      <c r="A131" s="5" t="s">
        <v>143</v>
      </c>
      <c r="B131" s="10" t="s">
        <v>314</v>
      </c>
      <c r="C131" s="18" t="s">
        <v>554</v>
      </c>
      <c r="D131" s="5" t="s">
        <v>4</v>
      </c>
      <c r="E131" s="5" t="s">
        <v>14</v>
      </c>
      <c r="F131" s="6">
        <v>500000</v>
      </c>
      <c r="G131" s="26"/>
      <c r="H131" s="7"/>
      <c r="I131" s="29"/>
      <c r="J131" s="7"/>
      <c r="K131" s="29"/>
      <c r="L131" s="7"/>
      <c r="M131" s="29"/>
      <c r="N131" s="7"/>
    </row>
    <row r="132" spans="1:14" s="17" customFormat="1" ht="38.25">
      <c r="A132" s="5" t="s">
        <v>166</v>
      </c>
      <c r="B132" s="10" t="s">
        <v>316</v>
      </c>
      <c r="C132" s="19" t="s">
        <v>558</v>
      </c>
      <c r="D132" s="5" t="s">
        <v>4</v>
      </c>
      <c r="E132" s="5" t="s">
        <v>14</v>
      </c>
      <c r="F132" s="6">
        <v>40000</v>
      </c>
      <c r="G132" s="26"/>
      <c r="H132" s="7"/>
      <c r="I132" s="29"/>
      <c r="J132" s="7"/>
      <c r="K132" s="29"/>
      <c r="L132" s="7"/>
      <c r="M132" s="29"/>
      <c r="N132" s="7"/>
    </row>
    <row r="133" spans="1:14" s="17" customFormat="1" ht="38.25">
      <c r="A133" s="5" t="s">
        <v>102</v>
      </c>
      <c r="B133" s="10" t="s">
        <v>318</v>
      </c>
      <c r="C133" s="18" t="s">
        <v>554</v>
      </c>
      <c r="D133" s="5" t="s">
        <v>4</v>
      </c>
      <c r="E133" s="7" t="s">
        <v>319</v>
      </c>
      <c r="F133" s="6">
        <v>100000</v>
      </c>
      <c r="G133" s="26"/>
      <c r="H133" s="7"/>
      <c r="I133" s="29"/>
      <c r="J133" s="7"/>
      <c r="K133" s="29"/>
      <c r="L133" s="7"/>
      <c r="M133" s="29"/>
      <c r="N133" s="7"/>
    </row>
    <row r="134" spans="1:14" s="17" customFormat="1" ht="51">
      <c r="A134" s="20" t="s">
        <v>187</v>
      </c>
      <c r="B134" s="10" t="s">
        <v>322</v>
      </c>
      <c r="C134" s="18" t="s">
        <v>554</v>
      </c>
      <c r="D134" s="5" t="s">
        <v>4</v>
      </c>
      <c r="E134" s="7" t="s">
        <v>321</v>
      </c>
      <c r="F134" s="6">
        <v>133673</v>
      </c>
      <c r="G134" s="26"/>
      <c r="H134" s="7"/>
      <c r="I134" s="29"/>
      <c r="J134" s="7"/>
      <c r="K134" s="29"/>
      <c r="L134" s="7"/>
      <c r="M134" s="27">
        <v>133673</v>
      </c>
      <c r="N134" s="9">
        <v>0</v>
      </c>
    </row>
    <row r="135" spans="1:14" s="17" customFormat="1" ht="63.75">
      <c r="A135" s="20" t="s">
        <v>188</v>
      </c>
      <c r="B135" s="10" t="s">
        <v>323</v>
      </c>
      <c r="C135" s="18" t="s">
        <v>554</v>
      </c>
      <c r="D135" s="5" t="s">
        <v>4</v>
      </c>
      <c r="E135" s="7" t="s">
        <v>321</v>
      </c>
      <c r="F135" s="6">
        <v>100000</v>
      </c>
      <c r="G135" s="27">
        <v>100000</v>
      </c>
      <c r="H135" s="9">
        <v>0</v>
      </c>
      <c r="I135" s="29"/>
      <c r="J135" s="7"/>
      <c r="K135" s="29"/>
      <c r="L135" s="7"/>
      <c r="M135" s="29"/>
      <c r="N135" s="7"/>
    </row>
    <row r="136" spans="1:14" s="17" customFormat="1" ht="25.5">
      <c r="A136" s="20" t="s">
        <v>189</v>
      </c>
      <c r="B136" s="10" t="s">
        <v>324</v>
      </c>
      <c r="C136" s="18" t="s">
        <v>558</v>
      </c>
      <c r="D136" s="5" t="s">
        <v>4</v>
      </c>
      <c r="E136" s="5" t="s">
        <v>15</v>
      </c>
      <c r="F136" s="6">
        <v>200000</v>
      </c>
      <c r="G136" s="26"/>
      <c r="H136" s="7"/>
      <c r="I136" s="27">
        <v>200000</v>
      </c>
      <c r="J136" s="9">
        <v>0</v>
      </c>
      <c r="K136" s="29"/>
      <c r="L136" s="7"/>
      <c r="M136" s="29"/>
      <c r="N136" s="7"/>
    </row>
    <row r="137" spans="1:14" s="17" customFormat="1" ht="25.5">
      <c r="A137" s="5" t="s">
        <v>16</v>
      </c>
      <c r="B137" s="10" t="s">
        <v>325</v>
      </c>
      <c r="C137" s="18" t="s">
        <v>554</v>
      </c>
      <c r="D137" s="5" t="s">
        <v>4</v>
      </c>
      <c r="E137" s="5" t="s">
        <v>17</v>
      </c>
      <c r="F137" s="6">
        <v>95000</v>
      </c>
      <c r="G137" s="27">
        <v>95000</v>
      </c>
      <c r="H137" s="9">
        <v>0</v>
      </c>
      <c r="I137" s="29"/>
      <c r="J137" s="7"/>
      <c r="K137" s="29"/>
      <c r="L137" s="7"/>
      <c r="M137" s="29"/>
      <c r="N137" s="7"/>
    </row>
    <row r="138" spans="1:14" s="17" customFormat="1" ht="25.5">
      <c r="A138" s="5" t="s">
        <v>104</v>
      </c>
      <c r="B138" s="10" t="s">
        <v>327</v>
      </c>
      <c r="C138" s="18" t="s">
        <v>554</v>
      </c>
      <c r="D138" s="5" t="s">
        <v>4</v>
      </c>
      <c r="E138" s="5" t="s">
        <v>17</v>
      </c>
      <c r="F138" s="6">
        <v>1000000</v>
      </c>
      <c r="G138" s="27">
        <v>50000</v>
      </c>
      <c r="H138" s="9">
        <v>0</v>
      </c>
      <c r="I138" s="27">
        <v>300000</v>
      </c>
      <c r="J138" s="9">
        <v>0</v>
      </c>
      <c r="K138" s="27">
        <v>300000</v>
      </c>
      <c r="L138" s="9">
        <v>0</v>
      </c>
      <c r="M138" s="27">
        <v>300000</v>
      </c>
      <c r="N138" s="9">
        <v>0</v>
      </c>
    </row>
    <row r="139" spans="1:14" s="17" customFormat="1" ht="38.25">
      <c r="A139" s="5" t="s">
        <v>19</v>
      </c>
      <c r="B139" s="10" t="s">
        <v>329</v>
      </c>
      <c r="C139" s="18" t="s">
        <v>554</v>
      </c>
      <c r="D139" s="5" t="s">
        <v>4</v>
      </c>
      <c r="E139" s="5" t="s">
        <v>18</v>
      </c>
      <c r="F139" s="6">
        <v>150000</v>
      </c>
      <c r="G139" s="26"/>
      <c r="H139" s="7"/>
      <c r="I139" s="29"/>
      <c r="J139" s="7"/>
      <c r="K139" s="29"/>
      <c r="L139" s="7"/>
      <c r="M139" s="29"/>
      <c r="N139" s="7"/>
    </row>
    <row r="140" spans="1:14" s="17" customFormat="1" ht="25.5">
      <c r="A140" s="20" t="s">
        <v>191</v>
      </c>
      <c r="B140" s="10" t="s">
        <v>332</v>
      </c>
      <c r="C140" s="18" t="s">
        <v>554</v>
      </c>
      <c r="D140" s="5" t="s">
        <v>4</v>
      </c>
      <c r="E140" s="5" t="s">
        <v>20</v>
      </c>
      <c r="F140" s="6">
        <v>100000</v>
      </c>
      <c r="G140" s="26"/>
      <c r="H140" s="7"/>
      <c r="I140" s="27">
        <v>100000</v>
      </c>
      <c r="J140" s="9">
        <v>0</v>
      </c>
      <c r="K140" s="29"/>
      <c r="L140" s="7"/>
      <c r="M140" s="29"/>
      <c r="N140" s="7"/>
    </row>
    <row r="141" spans="1:14" s="17" customFormat="1" ht="38.25">
      <c r="A141" s="20" t="s">
        <v>193</v>
      </c>
      <c r="B141" s="10" t="s">
        <v>333</v>
      </c>
      <c r="C141" s="18" t="s">
        <v>554</v>
      </c>
      <c r="D141" s="5" t="s">
        <v>4</v>
      </c>
      <c r="E141" s="5" t="s">
        <v>20</v>
      </c>
      <c r="F141" s="6">
        <v>76745</v>
      </c>
      <c r="G141" s="27">
        <v>76745</v>
      </c>
      <c r="H141" s="9">
        <v>0</v>
      </c>
      <c r="I141" s="29"/>
      <c r="J141" s="7"/>
      <c r="K141" s="29"/>
      <c r="L141" s="7"/>
      <c r="M141" s="29"/>
      <c r="N141" s="7"/>
    </row>
    <row r="142" spans="1:14" s="17" customFormat="1" ht="25.5">
      <c r="A142" s="5" t="s">
        <v>22</v>
      </c>
      <c r="B142" s="10" t="s">
        <v>334</v>
      </c>
      <c r="C142" s="18" t="s">
        <v>554</v>
      </c>
      <c r="D142" s="5" t="s">
        <v>4</v>
      </c>
      <c r="E142" s="5" t="s">
        <v>21</v>
      </c>
      <c r="F142" s="6">
        <v>278527</v>
      </c>
      <c r="G142" s="26"/>
      <c r="H142" s="7"/>
      <c r="I142" s="29"/>
      <c r="J142" s="7"/>
      <c r="K142" s="29"/>
      <c r="L142" s="7"/>
      <c r="M142" s="29"/>
      <c r="N142" s="7"/>
    </row>
    <row r="143" spans="1:14" s="17" customFormat="1" ht="38.25">
      <c r="A143" s="5" t="s">
        <v>106</v>
      </c>
      <c r="B143" s="11" t="s">
        <v>524</v>
      </c>
      <c r="C143" s="18" t="s">
        <v>554</v>
      </c>
      <c r="D143" s="5" t="s">
        <v>4</v>
      </c>
      <c r="E143" s="5" t="s">
        <v>21</v>
      </c>
      <c r="F143" s="6">
        <v>500000</v>
      </c>
      <c r="G143" s="26"/>
      <c r="H143" s="7"/>
      <c r="I143" s="29"/>
      <c r="J143" s="7"/>
      <c r="K143" s="29"/>
      <c r="L143" s="7"/>
      <c r="M143" s="29"/>
      <c r="N143" s="7"/>
    </row>
    <row r="144" spans="1:14" s="17" customFormat="1" ht="38.25">
      <c r="A144" s="5" t="s">
        <v>112</v>
      </c>
      <c r="B144" s="10" t="s">
        <v>340</v>
      </c>
      <c r="C144" s="18" t="s">
        <v>544</v>
      </c>
      <c r="D144" s="5" t="s">
        <v>4</v>
      </c>
      <c r="E144" s="5" t="s">
        <v>24</v>
      </c>
      <c r="F144" s="6">
        <v>20000</v>
      </c>
      <c r="G144" s="27">
        <v>20000</v>
      </c>
      <c r="H144" s="9">
        <v>0</v>
      </c>
      <c r="I144" s="29"/>
      <c r="J144" s="7"/>
      <c r="K144" s="29"/>
      <c r="L144" s="7"/>
      <c r="M144" s="29"/>
      <c r="N144" s="7"/>
    </row>
    <row r="145" spans="1:14" s="17" customFormat="1" ht="38.25">
      <c r="A145" s="20" t="s">
        <v>198</v>
      </c>
      <c r="B145" s="10" t="s">
        <v>342</v>
      </c>
      <c r="C145" s="18" t="s">
        <v>554</v>
      </c>
      <c r="D145" s="5" t="s">
        <v>4</v>
      </c>
      <c r="E145" s="5" t="s">
        <v>24</v>
      </c>
      <c r="F145" s="6">
        <v>37820</v>
      </c>
      <c r="G145" s="27">
        <v>37820</v>
      </c>
      <c r="H145" s="9">
        <v>0</v>
      </c>
      <c r="I145" s="29"/>
      <c r="J145" s="7"/>
      <c r="K145" s="29"/>
      <c r="L145" s="7"/>
      <c r="M145" s="29"/>
      <c r="N145" s="7"/>
    </row>
    <row r="146" spans="1:14" s="17" customFormat="1" ht="63.75">
      <c r="A146" s="20" t="s">
        <v>199</v>
      </c>
      <c r="B146" s="10" t="s">
        <v>344</v>
      </c>
      <c r="C146" s="18" t="s">
        <v>554</v>
      </c>
      <c r="D146" s="5" t="s">
        <v>4</v>
      </c>
      <c r="E146" s="7" t="s">
        <v>345</v>
      </c>
      <c r="F146" s="6">
        <v>100000</v>
      </c>
      <c r="G146" s="27">
        <v>100000</v>
      </c>
      <c r="H146" s="9">
        <v>0</v>
      </c>
      <c r="I146" s="29"/>
      <c r="J146" s="7"/>
      <c r="K146" s="29"/>
      <c r="L146" s="7"/>
      <c r="M146" s="29"/>
      <c r="N146" s="7"/>
    </row>
    <row r="147" spans="1:14" s="17" customFormat="1" ht="38.25">
      <c r="A147" s="5" t="s">
        <v>113</v>
      </c>
      <c r="B147" s="10" t="s">
        <v>350</v>
      </c>
      <c r="C147" s="18" t="s">
        <v>554</v>
      </c>
      <c r="D147" s="5" t="s">
        <v>4</v>
      </c>
      <c r="E147" s="7" t="s">
        <v>347</v>
      </c>
      <c r="F147" s="6">
        <v>165000</v>
      </c>
      <c r="G147" s="26"/>
      <c r="H147" s="7"/>
      <c r="I147" s="29"/>
      <c r="J147" s="7"/>
      <c r="K147" s="29"/>
      <c r="L147" s="7"/>
      <c r="M147" s="29"/>
      <c r="N147" s="7"/>
    </row>
    <row r="148" spans="1:14" s="17" customFormat="1" ht="38.25">
      <c r="A148" s="5" t="s">
        <v>144</v>
      </c>
      <c r="B148" s="10" t="s">
        <v>351</v>
      </c>
      <c r="C148" s="18" t="s">
        <v>554</v>
      </c>
      <c r="D148" s="5" t="s">
        <v>4</v>
      </c>
      <c r="E148" s="7" t="s">
        <v>347</v>
      </c>
      <c r="F148" s="6">
        <v>100000</v>
      </c>
      <c r="G148" s="27">
        <v>100000</v>
      </c>
      <c r="H148" s="9">
        <v>0</v>
      </c>
      <c r="I148" s="29"/>
      <c r="J148" s="7"/>
      <c r="K148" s="29"/>
      <c r="L148" s="7"/>
      <c r="M148" s="29"/>
      <c r="N148" s="7"/>
    </row>
    <row r="149" spans="1:14" s="17" customFormat="1" ht="25.5">
      <c r="A149" s="20" t="s">
        <v>201</v>
      </c>
      <c r="B149" s="10" t="s">
        <v>353</v>
      </c>
      <c r="C149" s="18" t="s">
        <v>554</v>
      </c>
      <c r="D149" s="5" t="s">
        <v>4</v>
      </c>
      <c r="E149" s="7" t="s">
        <v>347</v>
      </c>
      <c r="F149" s="6">
        <v>60000</v>
      </c>
      <c r="G149" s="26"/>
      <c r="H149" s="7"/>
      <c r="I149" s="27">
        <v>60000</v>
      </c>
      <c r="J149" s="9">
        <v>0</v>
      </c>
      <c r="K149" s="29"/>
      <c r="L149" s="7"/>
      <c r="M149" s="29"/>
      <c r="N149" s="7"/>
    </row>
    <row r="150" spans="1:14" s="17" customFormat="1" ht="25.5">
      <c r="A150" s="5" t="s">
        <v>32</v>
      </c>
      <c r="B150" s="10" t="s">
        <v>355</v>
      </c>
      <c r="C150" s="18" t="s">
        <v>554</v>
      </c>
      <c r="D150" s="5" t="s">
        <v>4</v>
      </c>
      <c r="E150" s="7" t="s">
        <v>345</v>
      </c>
      <c r="F150" s="6">
        <v>154710</v>
      </c>
      <c r="G150" s="26"/>
      <c r="H150" s="7"/>
      <c r="I150" s="29"/>
      <c r="J150" s="7"/>
      <c r="K150" s="29"/>
      <c r="L150" s="7"/>
      <c r="M150" s="29"/>
      <c r="N150" s="7"/>
    </row>
    <row r="151" spans="1:14" s="17" customFormat="1" ht="25.5">
      <c r="A151" s="5" t="s">
        <v>33</v>
      </c>
      <c r="B151" s="10" t="s">
        <v>356</v>
      </c>
      <c r="C151" s="18" t="s">
        <v>554</v>
      </c>
      <c r="D151" s="5" t="s">
        <v>4</v>
      </c>
      <c r="E151" s="7" t="s">
        <v>345</v>
      </c>
      <c r="F151" s="6">
        <v>150000</v>
      </c>
      <c r="G151" s="26"/>
      <c r="H151" s="7"/>
      <c r="I151" s="29"/>
      <c r="J151" s="7"/>
      <c r="K151" s="29"/>
      <c r="L151" s="7"/>
      <c r="M151" s="29"/>
      <c r="N151" s="7"/>
    </row>
    <row r="152" spans="1:14" s="17" customFormat="1" ht="102">
      <c r="A152" s="5" t="s">
        <v>34</v>
      </c>
      <c r="B152" s="10" t="s">
        <v>357</v>
      </c>
      <c r="C152" s="18" t="s">
        <v>554</v>
      </c>
      <c r="D152" s="5" t="s">
        <v>4</v>
      </c>
      <c r="E152" s="5" t="s">
        <v>35</v>
      </c>
      <c r="F152" s="6">
        <v>250357</v>
      </c>
      <c r="G152" s="26"/>
      <c r="H152" s="7"/>
      <c r="I152" s="29"/>
      <c r="J152" s="7"/>
      <c r="K152" s="29"/>
      <c r="L152" s="7"/>
      <c r="M152" s="29"/>
      <c r="N152" s="7"/>
    </row>
    <row r="153" spans="1:14" s="17" customFormat="1" ht="38.25">
      <c r="A153" s="20" t="s">
        <v>202</v>
      </c>
      <c r="B153" s="10" t="s">
        <v>358</v>
      </c>
      <c r="C153" s="18" t="s">
        <v>554</v>
      </c>
      <c r="D153" s="5" t="s">
        <v>4</v>
      </c>
      <c r="E153" s="5" t="s">
        <v>35</v>
      </c>
      <c r="F153" s="6">
        <v>150000</v>
      </c>
      <c r="G153" s="26"/>
      <c r="H153" s="7"/>
      <c r="I153" s="27">
        <v>150000</v>
      </c>
      <c r="J153" s="9">
        <v>0</v>
      </c>
      <c r="K153" s="29"/>
      <c r="L153" s="7"/>
      <c r="M153" s="29"/>
      <c r="N153" s="7"/>
    </row>
    <row r="154" spans="1:14" s="17" customFormat="1" ht="51">
      <c r="A154" s="20" t="s">
        <v>203</v>
      </c>
      <c r="B154" s="10" t="s">
        <v>359</v>
      </c>
      <c r="C154" s="18" t="s">
        <v>554</v>
      </c>
      <c r="D154" s="5" t="s">
        <v>4</v>
      </c>
      <c r="E154" s="5" t="s">
        <v>35</v>
      </c>
      <c r="F154" s="6">
        <v>150000</v>
      </c>
      <c r="G154" s="26"/>
      <c r="H154" s="7"/>
      <c r="I154" s="29"/>
      <c r="J154" s="7"/>
      <c r="K154" s="27">
        <v>150000</v>
      </c>
      <c r="L154" s="9">
        <v>0</v>
      </c>
      <c r="M154" s="29"/>
      <c r="N154" s="7"/>
    </row>
    <row r="155" spans="1:14" s="17" customFormat="1" ht="38.25">
      <c r="A155" s="5" t="s">
        <v>39</v>
      </c>
      <c r="B155" s="10" t="s">
        <v>361</v>
      </c>
      <c r="C155" s="18" t="s">
        <v>554</v>
      </c>
      <c r="D155" s="5" t="s">
        <v>4</v>
      </c>
      <c r="E155" s="5" t="s">
        <v>38</v>
      </c>
      <c r="F155" s="6">
        <v>200000</v>
      </c>
      <c r="G155" s="26"/>
      <c r="H155" s="7"/>
      <c r="I155" s="29"/>
      <c r="J155" s="7"/>
      <c r="K155" s="29"/>
      <c r="L155" s="7"/>
      <c r="M155" s="29"/>
      <c r="N155" s="7"/>
    </row>
    <row r="156" spans="1:14" s="17" customFormat="1" ht="25.5">
      <c r="A156" s="5" t="s">
        <v>116</v>
      </c>
      <c r="B156" s="10" t="s">
        <v>362</v>
      </c>
      <c r="C156" s="18" t="s">
        <v>554</v>
      </c>
      <c r="D156" s="5" t="s">
        <v>4</v>
      </c>
      <c r="E156" s="5" t="s">
        <v>38</v>
      </c>
      <c r="F156" s="6">
        <v>700000</v>
      </c>
      <c r="G156" s="26"/>
      <c r="H156" s="7"/>
      <c r="I156" s="29"/>
      <c r="J156" s="7"/>
      <c r="K156" s="29"/>
      <c r="L156" s="7"/>
      <c r="M156" s="29"/>
      <c r="N156" s="7"/>
    </row>
    <row r="157" spans="1:14" s="17" customFormat="1" ht="63.75">
      <c r="A157" s="20" t="s">
        <v>206</v>
      </c>
      <c r="B157" s="11" t="s">
        <v>513</v>
      </c>
      <c r="C157" s="18" t="s">
        <v>554</v>
      </c>
      <c r="D157" s="5" t="s">
        <v>4</v>
      </c>
      <c r="E157" s="5" t="s">
        <v>38</v>
      </c>
      <c r="F157" s="6">
        <v>300000</v>
      </c>
      <c r="G157" s="26"/>
      <c r="H157" s="7"/>
      <c r="I157" s="29"/>
      <c r="J157" s="7"/>
      <c r="K157" s="29"/>
      <c r="L157" s="7"/>
      <c r="M157" s="27">
        <v>300000</v>
      </c>
      <c r="N157" s="9">
        <v>0</v>
      </c>
    </row>
    <row r="158" spans="1:14" s="17" customFormat="1" ht="25.5">
      <c r="A158" s="5" t="s">
        <v>150</v>
      </c>
      <c r="B158" s="10" t="s">
        <v>366</v>
      </c>
      <c r="C158" s="18" t="s">
        <v>554</v>
      </c>
      <c r="D158" s="5" t="s">
        <v>4</v>
      </c>
      <c r="E158" s="5" t="s">
        <v>40</v>
      </c>
      <c r="F158" s="6">
        <v>340000</v>
      </c>
      <c r="G158" s="26"/>
      <c r="H158" s="7"/>
      <c r="I158" s="29"/>
      <c r="J158" s="7"/>
      <c r="K158" s="29"/>
      <c r="L158" s="7"/>
      <c r="M158" s="29"/>
      <c r="N158" s="7"/>
    </row>
    <row r="159" spans="1:14" s="17" customFormat="1" ht="51">
      <c r="A159" s="20" t="s">
        <v>207</v>
      </c>
      <c r="B159" s="10" t="s">
        <v>367</v>
      </c>
      <c r="C159" s="18" t="s">
        <v>554</v>
      </c>
      <c r="D159" s="5" t="s">
        <v>4</v>
      </c>
      <c r="E159" s="5" t="s">
        <v>40</v>
      </c>
      <c r="F159" s="6">
        <v>80529</v>
      </c>
      <c r="G159" s="26"/>
      <c r="H159" s="7"/>
      <c r="I159" s="29"/>
      <c r="J159" s="7"/>
      <c r="K159" s="27">
        <v>80529</v>
      </c>
      <c r="L159" s="9">
        <v>0</v>
      </c>
      <c r="M159" s="29"/>
      <c r="N159" s="7"/>
    </row>
    <row r="160" spans="1:14" s="17" customFormat="1" ht="25.5">
      <c r="A160" s="5" t="s">
        <v>42</v>
      </c>
      <c r="B160" s="10" t="s">
        <v>369</v>
      </c>
      <c r="C160" s="18" t="s">
        <v>554</v>
      </c>
      <c r="D160" s="5" t="s">
        <v>4</v>
      </c>
      <c r="E160" s="5" t="s">
        <v>43</v>
      </c>
      <c r="F160" s="6">
        <v>140000</v>
      </c>
      <c r="G160" s="26"/>
      <c r="H160" s="7"/>
      <c r="I160" s="29"/>
      <c r="J160" s="7"/>
      <c r="K160" s="29"/>
      <c r="L160" s="7"/>
      <c r="M160" s="29"/>
      <c r="N160" s="7"/>
    </row>
    <row r="161" spans="1:14" s="17" customFormat="1" ht="51">
      <c r="A161" s="20" t="s">
        <v>209</v>
      </c>
      <c r="B161" s="10" t="s">
        <v>370</v>
      </c>
      <c r="C161" s="18" t="s">
        <v>554</v>
      </c>
      <c r="D161" s="5" t="s">
        <v>4</v>
      </c>
      <c r="E161" s="5" t="s">
        <v>43</v>
      </c>
      <c r="F161" s="6">
        <v>400000</v>
      </c>
      <c r="G161" s="27">
        <v>200000</v>
      </c>
      <c r="H161" s="9">
        <v>0</v>
      </c>
      <c r="I161" s="27">
        <v>200000</v>
      </c>
      <c r="J161" s="9">
        <v>0</v>
      </c>
      <c r="K161" s="29"/>
      <c r="L161" s="7"/>
      <c r="M161" s="29"/>
      <c r="N161" s="7"/>
    </row>
    <row r="162" spans="1:14" s="17" customFormat="1" ht="38.25">
      <c r="A162" s="5" t="s">
        <v>46</v>
      </c>
      <c r="B162" s="10" t="s">
        <v>372</v>
      </c>
      <c r="C162" s="18" t="s">
        <v>554</v>
      </c>
      <c r="D162" s="5" t="s">
        <v>4</v>
      </c>
      <c r="E162" s="5" t="s">
        <v>45</v>
      </c>
      <c r="F162" s="6">
        <v>485566</v>
      </c>
      <c r="G162" s="26"/>
      <c r="H162" s="7"/>
      <c r="I162" s="29"/>
      <c r="J162" s="7"/>
      <c r="K162" s="29"/>
      <c r="L162" s="7"/>
      <c r="M162" s="29"/>
      <c r="N162" s="7"/>
    </row>
    <row r="163" spans="1:14" s="17" customFormat="1" ht="38.25">
      <c r="A163" s="5" t="s">
        <v>47</v>
      </c>
      <c r="B163" s="10" t="s">
        <v>373</v>
      </c>
      <c r="C163" s="18" t="s">
        <v>554</v>
      </c>
      <c r="D163" s="5" t="s">
        <v>4</v>
      </c>
      <c r="E163" s="5" t="s">
        <v>45</v>
      </c>
      <c r="F163" s="6">
        <v>165000</v>
      </c>
      <c r="G163" s="26"/>
      <c r="H163" s="7"/>
      <c r="I163" s="29"/>
      <c r="J163" s="7"/>
      <c r="K163" s="29"/>
      <c r="L163" s="7"/>
      <c r="M163" s="29"/>
      <c r="N163" s="7"/>
    </row>
    <row r="164" spans="1:14" s="17" customFormat="1" ht="38.25">
      <c r="A164" s="5" t="s">
        <v>117</v>
      </c>
      <c r="B164" s="10" t="s">
        <v>374</v>
      </c>
      <c r="C164" s="18" t="s">
        <v>557</v>
      </c>
      <c r="D164" s="5" t="s">
        <v>4</v>
      </c>
      <c r="E164" s="5" t="s">
        <v>45</v>
      </c>
      <c r="F164" s="6">
        <v>180000</v>
      </c>
      <c r="G164" s="27">
        <v>180000</v>
      </c>
      <c r="H164" s="9">
        <v>0</v>
      </c>
      <c r="I164" s="29"/>
      <c r="J164" s="7"/>
      <c r="K164" s="29"/>
      <c r="L164" s="7"/>
      <c r="M164" s="29"/>
      <c r="N164" s="7"/>
    </row>
    <row r="165" spans="1:14" s="17" customFormat="1" ht="25.5">
      <c r="A165" s="5" t="s">
        <v>145</v>
      </c>
      <c r="B165" s="10" t="s">
        <v>375</v>
      </c>
      <c r="C165" s="18" t="s">
        <v>554</v>
      </c>
      <c r="D165" s="5" t="s">
        <v>4</v>
      </c>
      <c r="E165" s="5" t="s">
        <v>45</v>
      </c>
      <c r="F165" s="6">
        <v>145179</v>
      </c>
      <c r="G165" s="26"/>
      <c r="H165" s="7"/>
      <c r="I165" s="29"/>
      <c r="J165" s="7"/>
      <c r="K165" s="29"/>
      <c r="L165" s="7"/>
      <c r="M165" s="29"/>
      <c r="N165" s="7"/>
    </row>
    <row r="166" spans="1:14" s="17" customFormat="1" ht="38.25">
      <c r="A166" s="20" t="s">
        <v>212</v>
      </c>
      <c r="B166" s="10" t="s">
        <v>378</v>
      </c>
      <c r="C166" s="18" t="s">
        <v>554</v>
      </c>
      <c r="D166" s="5" t="s">
        <v>4</v>
      </c>
      <c r="E166" s="5" t="s">
        <v>45</v>
      </c>
      <c r="F166" s="6">
        <v>226985</v>
      </c>
      <c r="G166" s="26"/>
      <c r="H166" s="7"/>
      <c r="I166" s="29"/>
      <c r="J166" s="7"/>
      <c r="K166" s="27">
        <v>226985</v>
      </c>
      <c r="L166" s="9">
        <v>0</v>
      </c>
      <c r="M166" s="29"/>
      <c r="N166" s="7"/>
    </row>
    <row r="167" spans="1:14" s="17" customFormat="1" ht="25.5">
      <c r="A167" s="5" t="s">
        <v>48</v>
      </c>
      <c r="B167" s="10" t="s">
        <v>379</v>
      </c>
      <c r="C167" s="18" t="s">
        <v>554</v>
      </c>
      <c r="D167" s="5" t="s">
        <v>4</v>
      </c>
      <c r="E167" s="5" t="s">
        <v>49</v>
      </c>
      <c r="F167" s="6">
        <v>137820</v>
      </c>
      <c r="G167" s="26"/>
      <c r="H167" s="7"/>
      <c r="I167" s="29"/>
      <c r="J167" s="7"/>
      <c r="K167" s="29"/>
      <c r="L167" s="7"/>
      <c r="M167" s="29"/>
      <c r="N167" s="7"/>
    </row>
    <row r="168" spans="1:14" s="17" customFormat="1" ht="25.5">
      <c r="A168" s="5" t="s">
        <v>118</v>
      </c>
      <c r="B168" s="10" t="s">
        <v>381</v>
      </c>
      <c r="C168" s="18" t="s">
        <v>554</v>
      </c>
      <c r="D168" s="5" t="s">
        <v>4</v>
      </c>
      <c r="E168" s="5" t="s">
        <v>92</v>
      </c>
      <c r="F168" s="6">
        <v>150000</v>
      </c>
      <c r="G168" s="26"/>
      <c r="H168" s="7"/>
      <c r="I168" s="29"/>
      <c r="J168" s="7"/>
      <c r="K168" s="29"/>
      <c r="L168" s="7"/>
      <c r="M168" s="29"/>
      <c r="N168" s="7"/>
    </row>
    <row r="169" spans="1:14" s="17" customFormat="1" ht="38.25">
      <c r="A169" s="20" t="s">
        <v>214</v>
      </c>
      <c r="B169" s="10" t="s">
        <v>383</v>
      </c>
      <c r="C169" s="18" t="s">
        <v>554</v>
      </c>
      <c r="D169" s="5" t="s">
        <v>4</v>
      </c>
      <c r="E169" s="5" t="s">
        <v>92</v>
      </c>
      <c r="F169" s="6">
        <v>150000</v>
      </c>
      <c r="G169" s="27">
        <v>150000</v>
      </c>
      <c r="H169" s="9">
        <v>0</v>
      </c>
      <c r="I169" s="29"/>
      <c r="J169" s="7"/>
      <c r="K169" s="29"/>
      <c r="L169" s="7"/>
      <c r="M169" s="29"/>
      <c r="N169" s="7"/>
    </row>
    <row r="170" spans="1:14" s="17" customFormat="1" ht="38.25">
      <c r="A170" s="20" t="s">
        <v>215</v>
      </c>
      <c r="B170" s="10" t="s">
        <v>384</v>
      </c>
      <c r="C170" s="18" t="s">
        <v>554</v>
      </c>
      <c r="D170" s="5" t="s">
        <v>4</v>
      </c>
      <c r="E170" s="5" t="s">
        <v>92</v>
      </c>
      <c r="F170" s="6">
        <v>118298</v>
      </c>
      <c r="G170" s="26"/>
      <c r="H170" s="7"/>
      <c r="I170" s="27">
        <v>118298</v>
      </c>
      <c r="J170" s="9">
        <v>0</v>
      </c>
      <c r="K170" s="29"/>
      <c r="L170" s="7"/>
      <c r="M170" s="29"/>
      <c r="N170" s="7"/>
    </row>
    <row r="171" spans="1:14" s="17" customFormat="1" ht="51">
      <c r="A171" s="5" t="s">
        <v>55</v>
      </c>
      <c r="B171" s="10" t="s">
        <v>387</v>
      </c>
      <c r="C171" s="18" t="s">
        <v>554</v>
      </c>
      <c r="D171" s="5" t="s">
        <v>4</v>
      </c>
      <c r="E171" s="5" t="s">
        <v>53</v>
      </c>
      <c r="F171" s="6">
        <v>155000</v>
      </c>
      <c r="G171" s="26"/>
      <c r="H171" s="7"/>
      <c r="I171" s="29"/>
      <c r="J171" s="7"/>
      <c r="K171" s="29"/>
      <c r="L171" s="7"/>
      <c r="M171" s="29"/>
      <c r="N171" s="7"/>
    </row>
    <row r="172" spans="1:14" s="17" customFormat="1" ht="25.5">
      <c r="A172" s="5" t="s">
        <v>56</v>
      </c>
      <c r="B172" s="10" t="s">
        <v>388</v>
      </c>
      <c r="C172" s="18" t="s">
        <v>554</v>
      </c>
      <c r="D172" s="5" t="s">
        <v>4</v>
      </c>
      <c r="E172" s="5" t="s">
        <v>53</v>
      </c>
      <c r="F172" s="6">
        <v>150000</v>
      </c>
      <c r="G172" s="26"/>
      <c r="H172" s="7"/>
      <c r="I172" s="29"/>
      <c r="J172" s="7"/>
      <c r="K172" s="29"/>
      <c r="L172" s="7"/>
      <c r="M172" s="29"/>
      <c r="N172" s="7"/>
    </row>
    <row r="173" spans="1:14" s="17" customFormat="1" ht="25.5">
      <c r="A173" s="5" t="s">
        <v>58</v>
      </c>
      <c r="B173" s="10" t="s">
        <v>395</v>
      </c>
      <c r="C173" s="18" t="s">
        <v>554</v>
      </c>
      <c r="D173" s="5" t="s">
        <v>4</v>
      </c>
      <c r="E173" s="7" t="s">
        <v>396</v>
      </c>
      <c r="F173" s="6">
        <v>150000</v>
      </c>
      <c r="G173" s="26"/>
      <c r="H173" s="7"/>
      <c r="I173" s="29"/>
      <c r="J173" s="7"/>
      <c r="K173" s="29"/>
      <c r="L173" s="7"/>
      <c r="M173" s="29"/>
      <c r="N173" s="7"/>
    </row>
    <row r="174" spans="1:14" s="17" customFormat="1" ht="51">
      <c r="A174" s="5" t="s">
        <v>174</v>
      </c>
      <c r="B174" s="10" t="s">
        <v>397</v>
      </c>
      <c r="C174" s="18" t="s">
        <v>554</v>
      </c>
      <c r="D174" s="5" t="s">
        <v>4</v>
      </c>
      <c r="E174" s="7" t="s">
        <v>396</v>
      </c>
      <c r="F174" s="8"/>
      <c r="G174" s="26"/>
      <c r="H174" s="7"/>
      <c r="I174" s="29"/>
      <c r="J174" s="7"/>
      <c r="K174" s="29"/>
      <c r="L174" s="7"/>
      <c r="M174" s="29"/>
      <c r="N174" s="7"/>
    </row>
    <row r="175" spans="1:14" s="17" customFormat="1" ht="38.25">
      <c r="A175" s="20" t="s">
        <v>221</v>
      </c>
      <c r="B175" s="10" t="s">
        <v>399</v>
      </c>
      <c r="C175" s="18" t="s">
        <v>554</v>
      </c>
      <c r="D175" s="5" t="s">
        <v>4</v>
      </c>
      <c r="E175" s="7" t="s">
        <v>396</v>
      </c>
      <c r="F175" s="6">
        <v>100000</v>
      </c>
      <c r="G175" s="26"/>
      <c r="H175" s="7"/>
      <c r="I175" s="27">
        <v>100000</v>
      </c>
      <c r="J175" s="9">
        <v>0</v>
      </c>
      <c r="K175" s="29"/>
      <c r="L175" s="7"/>
      <c r="M175" s="29"/>
      <c r="N175" s="7"/>
    </row>
    <row r="176" spans="1:14" s="17" customFormat="1" ht="38.25">
      <c r="A176" s="20" t="s">
        <v>222</v>
      </c>
      <c r="B176" s="10" t="s">
        <v>400</v>
      </c>
      <c r="C176" s="18" t="s">
        <v>554</v>
      </c>
      <c r="D176" s="5" t="s">
        <v>4</v>
      </c>
      <c r="E176" s="7" t="s">
        <v>396</v>
      </c>
      <c r="F176" s="6">
        <v>127609</v>
      </c>
      <c r="G176" s="26"/>
      <c r="H176" s="7"/>
      <c r="I176" s="29"/>
      <c r="J176" s="7"/>
      <c r="K176" s="29"/>
      <c r="L176" s="7"/>
      <c r="M176" s="27">
        <v>127609</v>
      </c>
      <c r="N176" s="9">
        <v>0</v>
      </c>
    </row>
    <row r="177" spans="1:14" s="17" customFormat="1" ht="38.25">
      <c r="A177" s="5" t="s">
        <v>59</v>
      </c>
      <c r="B177" s="11" t="s">
        <v>527</v>
      </c>
      <c r="C177" s="18" t="s">
        <v>554</v>
      </c>
      <c r="D177" s="5" t="s">
        <v>4</v>
      </c>
      <c r="E177" s="5" t="s">
        <v>60</v>
      </c>
      <c r="F177" s="6">
        <v>103644</v>
      </c>
      <c r="G177" s="26"/>
      <c r="H177" s="7"/>
      <c r="I177" s="29"/>
      <c r="J177" s="7"/>
      <c r="K177" s="29"/>
      <c r="L177" s="7"/>
      <c r="M177" s="29"/>
      <c r="N177" s="7"/>
    </row>
    <row r="178" spans="1:14" s="17" customFormat="1" ht="51">
      <c r="A178" s="5" t="s">
        <v>63</v>
      </c>
      <c r="B178" s="10" t="s">
        <v>403</v>
      </c>
      <c r="C178" s="18" t="s">
        <v>554</v>
      </c>
      <c r="D178" s="5" t="s">
        <v>4</v>
      </c>
      <c r="E178" s="7" t="s">
        <v>402</v>
      </c>
      <c r="F178" s="6">
        <v>400000</v>
      </c>
      <c r="G178" s="26"/>
      <c r="H178" s="7"/>
      <c r="I178" s="29"/>
      <c r="J178" s="7"/>
      <c r="K178" s="29"/>
      <c r="L178" s="7"/>
      <c r="M178" s="29"/>
      <c r="N178" s="7"/>
    </row>
    <row r="179" spans="1:14" s="17" customFormat="1" ht="38.25">
      <c r="A179" s="5" t="s">
        <v>142</v>
      </c>
      <c r="B179" s="10" t="s">
        <v>406</v>
      </c>
      <c r="C179" s="18" t="s">
        <v>554</v>
      </c>
      <c r="D179" s="5" t="s">
        <v>4</v>
      </c>
      <c r="E179" s="7" t="s">
        <v>402</v>
      </c>
      <c r="F179" s="6">
        <v>200000</v>
      </c>
      <c r="G179" s="26"/>
      <c r="H179" s="7"/>
      <c r="I179" s="29"/>
      <c r="J179" s="7"/>
      <c r="K179" s="29"/>
      <c r="L179" s="7"/>
      <c r="M179" s="29"/>
      <c r="N179" s="7"/>
    </row>
    <row r="180" spans="1:14" s="17" customFormat="1" ht="51">
      <c r="A180" s="5" t="s">
        <v>151</v>
      </c>
      <c r="B180" s="11" t="s">
        <v>525</v>
      </c>
      <c r="C180" s="18" t="s">
        <v>554</v>
      </c>
      <c r="D180" s="5" t="s">
        <v>4</v>
      </c>
      <c r="E180" s="7" t="s">
        <v>402</v>
      </c>
      <c r="F180" s="6">
        <v>200000</v>
      </c>
      <c r="G180" s="27">
        <v>150000</v>
      </c>
      <c r="H180" s="9">
        <v>0</v>
      </c>
      <c r="I180" s="29"/>
      <c r="J180" s="7"/>
      <c r="K180" s="29"/>
      <c r="L180" s="7"/>
      <c r="M180" s="29"/>
      <c r="N180" s="7"/>
    </row>
    <row r="181" spans="1:14" s="17" customFormat="1" ht="38.25">
      <c r="A181" s="5" t="s">
        <v>120</v>
      </c>
      <c r="B181" s="10" t="s">
        <v>408</v>
      </c>
      <c r="C181" s="18" t="s">
        <v>554</v>
      </c>
      <c r="D181" s="5" t="s">
        <v>4</v>
      </c>
      <c r="E181" s="7" t="s">
        <v>402</v>
      </c>
      <c r="F181" s="6">
        <v>750000</v>
      </c>
      <c r="G181" s="26"/>
      <c r="H181" s="7"/>
      <c r="I181" s="29"/>
      <c r="J181" s="7"/>
      <c r="K181" s="29"/>
      <c r="L181" s="7"/>
      <c r="M181" s="29"/>
      <c r="N181" s="7"/>
    </row>
    <row r="182" spans="1:14" s="17" customFormat="1" ht="25.5">
      <c r="A182" s="5" t="s">
        <v>124</v>
      </c>
      <c r="B182" s="10" t="s">
        <v>412</v>
      </c>
      <c r="C182" s="18" t="s">
        <v>554</v>
      </c>
      <c r="D182" s="5" t="s">
        <v>4</v>
      </c>
      <c r="E182" s="7" t="s">
        <v>402</v>
      </c>
      <c r="F182" s="6">
        <v>200000</v>
      </c>
      <c r="G182" s="26"/>
      <c r="H182" s="7"/>
      <c r="I182" s="29"/>
      <c r="J182" s="7"/>
      <c r="K182" s="29"/>
      <c r="L182" s="7"/>
      <c r="M182" s="29"/>
      <c r="N182" s="7"/>
    </row>
    <row r="183" spans="1:14" s="17" customFormat="1" ht="38.25">
      <c r="A183" s="5" t="s">
        <v>125</v>
      </c>
      <c r="B183" s="10" t="s">
        <v>413</v>
      </c>
      <c r="C183" s="18" t="s">
        <v>554</v>
      </c>
      <c r="D183" s="5" t="s">
        <v>4</v>
      </c>
      <c r="E183" s="7" t="s">
        <v>402</v>
      </c>
      <c r="F183" s="6">
        <v>100000</v>
      </c>
      <c r="G183" s="26"/>
      <c r="H183" s="7"/>
      <c r="I183" s="29"/>
      <c r="J183" s="7"/>
      <c r="K183" s="29"/>
      <c r="L183" s="7"/>
      <c r="M183" s="29"/>
      <c r="N183" s="7"/>
    </row>
    <row r="184" spans="1:14" s="17" customFormat="1" ht="38.25">
      <c r="A184" s="5" t="s">
        <v>126</v>
      </c>
      <c r="B184" s="10" t="s">
        <v>414</v>
      </c>
      <c r="C184" s="18" t="s">
        <v>554</v>
      </c>
      <c r="D184" s="5" t="s">
        <v>4</v>
      </c>
      <c r="E184" s="7" t="s">
        <v>402</v>
      </c>
      <c r="F184" s="6">
        <v>100000</v>
      </c>
      <c r="G184" s="26"/>
      <c r="H184" s="7"/>
      <c r="I184" s="29"/>
      <c r="J184" s="7"/>
      <c r="K184" s="29"/>
      <c r="L184" s="7"/>
      <c r="M184" s="29"/>
      <c r="N184" s="7"/>
    </row>
    <row r="185" spans="1:14" s="17" customFormat="1" ht="25.5">
      <c r="A185" s="5" t="s">
        <v>140</v>
      </c>
      <c r="B185" s="10" t="s">
        <v>416</v>
      </c>
      <c r="C185" s="18" t="s">
        <v>554</v>
      </c>
      <c r="D185" s="5" t="s">
        <v>4</v>
      </c>
      <c r="E185" s="7" t="s">
        <v>402</v>
      </c>
      <c r="F185" s="8"/>
      <c r="G185" s="26"/>
      <c r="H185" s="7"/>
      <c r="I185" s="29"/>
      <c r="J185" s="7"/>
      <c r="K185" s="29"/>
      <c r="L185" s="7"/>
      <c r="M185" s="29"/>
      <c r="N185" s="7"/>
    </row>
    <row r="186" spans="1:14" s="17" customFormat="1" ht="25.5">
      <c r="A186" s="20" t="s">
        <v>225</v>
      </c>
      <c r="B186" s="10" t="s">
        <v>420</v>
      </c>
      <c r="C186" s="18" t="s">
        <v>554</v>
      </c>
      <c r="D186" s="5" t="s">
        <v>4</v>
      </c>
      <c r="E186" s="7" t="s">
        <v>402</v>
      </c>
      <c r="F186" s="6">
        <v>500000</v>
      </c>
      <c r="G186" s="27">
        <v>50000</v>
      </c>
      <c r="H186" s="9">
        <v>0</v>
      </c>
      <c r="I186" s="27">
        <v>450000</v>
      </c>
      <c r="J186" s="9">
        <v>0</v>
      </c>
      <c r="K186" s="29"/>
      <c r="L186" s="7"/>
      <c r="M186" s="29"/>
      <c r="N186" s="7"/>
    </row>
    <row r="187" spans="1:14" s="17" customFormat="1" ht="25.5">
      <c r="A187" s="20" t="s">
        <v>230</v>
      </c>
      <c r="B187" s="10" t="s">
        <v>425</v>
      </c>
      <c r="C187" s="18" t="s">
        <v>554</v>
      </c>
      <c r="D187" s="5" t="s">
        <v>4</v>
      </c>
      <c r="E187" s="7" t="s">
        <v>402</v>
      </c>
      <c r="F187" s="6">
        <v>100000</v>
      </c>
      <c r="G187" s="27">
        <v>100000</v>
      </c>
      <c r="H187" s="9">
        <v>0</v>
      </c>
      <c r="I187" s="29"/>
      <c r="J187" s="7"/>
      <c r="K187" s="29"/>
      <c r="L187" s="7"/>
      <c r="M187" s="29"/>
      <c r="N187" s="7"/>
    </row>
    <row r="188" spans="1:14" s="17" customFormat="1" ht="25.5">
      <c r="A188" s="20" t="s">
        <v>231</v>
      </c>
      <c r="B188" s="11" t="s">
        <v>515</v>
      </c>
      <c r="C188" s="18" t="s">
        <v>554</v>
      </c>
      <c r="D188" s="5" t="s">
        <v>4</v>
      </c>
      <c r="E188" s="7" t="s">
        <v>402</v>
      </c>
      <c r="F188" s="6">
        <v>300000</v>
      </c>
      <c r="G188" s="26"/>
      <c r="H188" s="7"/>
      <c r="I188" s="29"/>
      <c r="J188" s="7"/>
      <c r="K188" s="27">
        <v>300000</v>
      </c>
      <c r="L188" s="9">
        <v>0</v>
      </c>
      <c r="M188" s="29"/>
      <c r="N188" s="7"/>
    </row>
    <row r="189" spans="1:14" s="17" customFormat="1" ht="63.75">
      <c r="A189" s="5" t="s">
        <v>64</v>
      </c>
      <c r="B189" s="10" t="s">
        <v>432</v>
      </c>
      <c r="C189" s="18" t="s">
        <v>554</v>
      </c>
      <c r="D189" s="5" t="s">
        <v>4</v>
      </c>
      <c r="E189" s="5" t="s">
        <v>65</v>
      </c>
      <c r="F189" s="6">
        <v>1470000</v>
      </c>
      <c r="G189" s="27">
        <v>970000</v>
      </c>
      <c r="H189" s="9">
        <v>0</v>
      </c>
      <c r="I189" s="29"/>
      <c r="J189" s="7"/>
      <c r="K189" s="29"/>
      <c r="L189" s="7"/>
      <c r="M189" s="29"/>
      <c r="N189" s="7"/>
    </row>
    <row r="190" spans="1:14" s="17" customFormat="1" ht="63.75">
      <c r="A190" s="20" t="s">
        <v>238</v>
      </c>
      <c r="B190" s="10" t="s">
        <v>433</v>
      </c>
      <c r="C190" s="18" t="s">
        <v>554</v>
      </c>
      <c r="D190" s="5" t="s">
        <v>4</v>
      </c>
      <c r="E190" s="5" t="s">
        <v>65</v>
      </c>
      <c r="F190" s="6">
        <v>300000</v>
      </c>
      <c r="G190" s="27">
        <v>50000</v>
      </c>
      <c r="H190" s="9">
        <v>0</v>
      </c>
      <c r="I190" s="27">
        <v>250000</v>
      </c>
      <c r="J190" s="9">
        <v>0</v>
      </c>
      <c r="K190" s="29"/>
      <c r="L190" s="7"/>
      <c r="M190" s="29"/>
      <c r="N190" s="7"/>
    </row>
    <row r="191" spans="1:14" s="17" customFormat="1" ht="38.25">
      <c r="A191" s="5" t="s">
        <v>67</v>
      </c>
      <c r="B191" s="10" t="s">
        <v>437</v>
      </c>
      <c r="C191" s="18" t="s">
        <v>554</v>
      </c>
      <c r="D191" s="5" t="s">
        <v>4</v>
      </c>
      <c r="E191" s="7" t="s">
        <v>436</v>
      </c>
      <c r="F191" s="6">
        <v>258000</v>
      </c>
      <c r="G191" s="27">
        <v>258000</v>
      </c>
      <c r="H191" s="9">
        <v>0</v>
      </c>
      <c r="I191" s="29"/>
      <c r="J191" s="7"/>
      <c r="K191" s="29"/>
      <c r="L191" s="7"/>
      <c r="M191" s="29"/>
      <c r="N191" s="7"/>
    </row>
    <row r="192" spans="1:14" s="17" customFormat="1" ht="63.75">
      <c r="A192" s="20" t="s">
        <v>240</v>
      </c>
      <c r="B192" s="10" t="s">
        <v>438</v>
      </c>
      <c r="C192" s="18" t="s">
        <v>554</v>
      </c>
      <c r="D192" s="5" t="s">
        <v>4</v>
      </c>
      <c r="E192" s="7" t="s">
        <v>436</v>
      </c>
      <c r="F192" s="6">
        <v>53422</v>
      </c>
      <c r="G192" s="26"/>
      <c r="H192" s="7"/>
      <c r="I192" s="29"/>
      <c r="J192" s="7"/>
      <c r="K192" s="29"/>
      <c r="L192" s="7"/>
      <c r="M192" s="27">
        <v>53422</v>
      </c>
      <c r="N192" s="9">
        <v>0</v>
      </c>
    </row>
    <row r="193" spans="1:14" s="17" customFormat="1" ht="25.5">
      <c r="A193" s="20" t="s">
        <v>241</v>
      </c>
      <c r="B193" s="10" t="s">
        <v>439</v>
      </c>
      <c r="C193" s="18" t="s">
        <v>554</v>
      </c>
      <c r="D193" s="5" t="s">
        <v>4</v>
      </c>
      <c r="E193" s="5" t="s">
        <v>68</v>
      </c>
      <c r="F193" s="6">
        <v>123255</v>
      </c>
      <c r="G193" s="27">
        <v>123255</v>
      </c>
      <c r="H193" s="9">
        <v>0</v>
      </c>
      <c r="I193" s="29"/>
      <c r="J193" s="7"/>
      <c r="K193" s="29"/>
      <c r="L193" s="7"/>
      <c r="M193" s="29"/>
      <c r="N193" s="7"/>
    </row>
    <row r="194" spans="1:14" s="17" customFormat="1" ht="38.25">
      <c r="A194" s="5" t="s">
        <v>96</v>
      </c>
      <c r="B194" s="10" t="s">
        <v>440</v>
      </c>
      <c r="C194" s="18" t="s">
        <v>554</v>
      </c>
      <c r="D194" s="5" t="s">
        <v>4</v>
      </c>
      <c r="E194" s="5" t="s">
        <v>69</v>
      </c>
      <c r="F194" s="6">
        <v>70000</v>
      </c>
      <c r="G194" s="26"/>
      <c r="H194" s="7"/>
      <c r="I194" s="29"/>
      <c r="J194" s="7"/>
      <c r="K194" s="29"/>
      <c r="L194" s="7"/>
      <c r="M194" s="29"/>
      <c r="N194" s="7"/>
    </row>
    <row r="195" spans="1:14" s="17" customFormat="1" ht="38.25">
      <c r="A195" s="5" t="s">
        <v>70</v>
      </c>
      <c r="B195" s="10" t="s">
        <v>446</v>
      </c>
      <c r="C195" s="18" t="s">
        <v>554</v>
      </c>
      <c r="D195" s="5" t="s">
        <v>4</v>
      </c>
      <c r="E195" s="7" t="s">
        <v>447</v>
      </c>
      <c r="F195" s="6">
        <v>170000</v>
      </c>
      <c r="G195" s="26"/>
      <c r="H195" s="7"/>
      <c r="I195" s="29"/>
      <c r="J195" s="7"/>
      <c r="K195" s="29"/>
      <c r="L195" s="7"/>
      <c r="M195" s="29"/>
      <c r="N195" s="7"/>
    </row>
    <row r="196" spans="1:14" s="17" customFormat="1" ht="38.25">
      <c r="A196" s="5" t="s">
        <v>71</v>
      </c>
      <c r="B196" s="10" t="s">
        <v>448</v>
      </c>
      <c r="C196" s="18" t="s">
        <v>554</v>
      </c>
      <c r="D196" s="5" t="s">
        <v>4</v>
      </c>
      <c r="E196" s="7" t="s">
        <v>447</v>
      </c>
      <c r="F196" s="6">
        <v>130000</v>
      </c>
      <c r="G196" s="27">
        <v>130000</v>
      </c>
      <c r="H196" s="9">
        <v>0</v>
      </c>
      <c r="I196" s="29"/>
      <c r="J196" s="7"/>
      <c r="K196" s="29"/>
      <c r="L196" s="7"/>
      <c r="M196" s="29"/>
      <c r="N196" s="7"/>
    </row>
    <row r="197" spans="1:14" s="17" customFormat="1" ht="38.25">
      <c r="A197" s="5" t="s">
        <v>72</v>
      </c>
      <c r="B197" s="10" t="s">
        <v>449</v>
      </c>
      <c r="C197" s="18" t="s">
        <v>554</v>
      </c>
      <c r="D197" s="5" t="s">
        <v>4</v>
      </c>
      <c r="E197" s="7" t="s">
        <v>447</v>
      </c>
      <c r="F197" s="6">
        <v>182740</v>
      </c>
      <c r="G197" s="26"/>
      <c r="H197" s="7"/>
      <c r="I197" s="27">
        <v>182740</v>
      </c>
      <c r="J197" s="9">
        <v>0</v>
      </c>
      <c r="K197" s="29"/>
      <c r="L197" s="7"/>
      <c r="M197" s="29"/>
      <c r="N197" s="7"/>
    </row>
    <row r="198" spans="1:14" s="17" customFormat="1" ht="38.25">
      <c r="A198" s="20" t="s">
        <v>243</v>
      </c>
      <c r="B198" s="10" t="s">
        <v>451</v>
      </c>
      <c r="C198" s="18" t="s">
        <v>554</v>
      </c>
      <c r="D198" s="5" t="s">
        <v>4</v>
      </c>
      <c r="E198" s="7" t="s">
        <v>447</v>
      </c>
      <c r="F198" s="6">
        <v>80000</v>
      </c>
      <c r="G198" s="27">
        <v>80000</v>
      </c>
      <c r="H198" s="9">
        <v>0</v>
      </c>
      <c r="I198" s="29"/>
      <c r="J198" s="7"/>
      <c r="K198" s="29"/>
      <c r="L198" s="7"/>
      <c r="M198" s="29"/>
      <c r="N198" s="7"/>
    </row>
    <row r="199" spans="1:14" s="17" customFormat="1" ht="51">
      <c r="A199" s="5" t="s">
        <v>73</v>
      </c>
      <c r="B199" s="10" t="s">
        <v>452</v>
      </c>
      <c r="C199" s="18" t="s">
        <v>554</v>
      </c>
      <c r="D199" s="5" t="s">
        <v>4</v>
      </c>
      <c r="E199" s="7" t="s">
        <v>453</v>
      </c>
      <c r="F199" s="6">
        <v>140000</v>
      </c>
      <c r="G199" s="26"/>
      <c r="H199" s="7"/>
      <c r="I199" s="29"/>
      <c r="J199" s="7"/>
      <c r="K199" s="29"/>
      <c r="L199" s="7"/>
      <c r="M199" s="29"/>
      <c r="N199" s="7"/>
    </row>
    <row r="200" spans="1:14" s="17" customFormat="1" ht="51">
      <c r="A200" s="5" t="s">
        <v>297</v>
      </c>
      <c r="B200" s="10" t="s">
        <v>454</v>
      </c>
      <c r="C200" s="18" t="s">
        <v>558</v>
      </c>
      <c r="D200" s="5" t="s">
        <v>4</v>
      </c>
      <c r="E200" s="7" t="s">
        <v>453</v>
      </c>
      <c r="F200" s="6">
        <v>50000</v>
      </c>
      <c r="G200" s="26"/>
      <c r="H200" s="7"/>
      <c r="I200" s="29"/>
      <c r="J200" s="7"/>
      <c r="K200" s="29"/>
      <c r="L200" s="7"/>
      <c r="M200" s="29"/>
      <c r="N200" s="7"/>
    </row>
    <row r="201" spans="1:14" s="17" customFormat="1" ht="38.25">
      <c r="A201" s="5" t="s">
        <v>152</v>
      </c>
      <c r="B201" s="10" t="s">
        <v>455</v>
      </c>
      <c r="C201" s="18" t="s">
        <v>554</v>
      </c>
      <c r="D201" s="5" t="s">
        <v>4</v>
      </c>
      <c r="E201" s="7" t="s">
        <v>456</v>
      </c>
      <c r="F201" s="6">
        <v>150000</v>
      </c>
      <c r="G201" s="26"/>
      <c r="H201" s="7"/>
      <c r="I201" s="29"/>
      <c r="J201" s="7"/>
      <c r="K201" s="29"/>
      <c r="L201" s="7"/>
      <c r="M201" s="29"/>
      <c r="N201" s="7"/>
    </row>
    <row r="202" spans="1:14" s="17" customFormat="1" ht="38.25">
      <c r="A202" s="20" t="s">
        <v>244</v>
      </c>
      <c r="B202" s="10" t="s">
        <v>457</v>
      </c>
      <c r="C202" s="18" t="s">
        <v>554</v>
      </c>
      <c r="D202" s="5" t="s">
        <v>4</v>
      </c>
      <c r="E202" s="7" t="s">
        <v>458</v>
      </c>
      <c r="F202" s="6">
        <v>150000</v>
      </c>
      <c r="G202" s="26"/>
      <c r="H202" s="7"/>
      <c r="I202" s="29"/>
      <c r="J202" s="7"/>
      <c r="K202" s="27">
        <v>150000</v>
      </c>
      <c r="L202" s="9">
        <v>0</v>
      </c>
      <c r="M202" s="29"/>
      <c r="N202" s="7"/>
    </row>
    <row r="203" spans="1:14" s="17" customFormat="1" ht="25.5">
      <c r="A203" s="5" t="s">
        <v>74</v>
      </c>
      <c r="B203" s="10" t="s">
        <v>459</v>
      </c>
      <c r="C203" s="18" t="s">
        <v>554</v>
      </c>
      <c r="D203" s="5" t="s">
        <v>4</v>
      </c>
      <c r="E203" s="5" t="s">
        <v>75</v>
      </c>
      <c r="F203" s="6">
        <v>320000</v>
      </c>
      <c r="G203" s="26"/>
      <c r="H203" s="7"/>
      <c r="I203" s="29"/>
      <c r="J203" s="7"/>
      <c r="K203" s="29"/>
      <c r="L203" s="7"/>
      <c r="M203" s="29"/>
      <c r="N203" s="7"/>
    </row>
    <row r="204" spans="1:14" s="17" customFormat="1" ht="25.5">
      <c r="A204" s="5" t="s">
        <v>130</v>
      </c>
      <c r="B204" s="10" t="s">
        <v>460</v>
      </c>
      <c r="C204" s="18" t="s">
        <v>554</v>
      </c>
      <c r="D204" s="5" t="s">
        <v>4</v>
      </c>
      <c r="E204" s="5" t="s">
        <v>75</v>
      </c>
      <c r="F204" s="6">
        <v>350000</v>
      </c>
      <c r="G204" s="26"/>
      <c r="H204" s="7"/>
      <c r="I204" s="29"/>
      <c r="J204" s="7"/>
      <c r="K204" s="29"/>
      <c r="L204" s="7"/>
      <c r="M204" s="27">
        <v>350000</v>
      </c>
      <c r="N204" s="9">
        <v>0</v>
      </c>
    </row>
    <row r="205" spans="1:14" s="17" customFormat="1" ht="25.5">
      <c r="A205" s="5" t="s">
        <v>159</v>
      </c>
      <c r="B205" s="10" t="s">
        <v>462</v>
      </c>
      <c r="C205" s="18" t="s">
        <v>554</v>
      </c>
      <c r="D205" s="5" t="s">
        <v>4</v>
      </c>
      <c r="E205" s="5" t="s">
        <v>75</v>
      </c>
      <c r="F205" s="6">
        <v>200000</v>
      </c>
      <c r="G205" s="26"/>
      <c r="H205" s="7"/>
      <c r="I205" s="29"/>
      <c r="J205" s="7"/>
      <c r="K205" s="29"/>
      <c r="L205" s="7"/>
      <c r="M205" s="29"/>
      <c r="N205" s="7"/>
    </row>
    <row r="206" spans="1:14" s="17" customFormat="1" ht="25.5">
      <c r="A206" s="20" t="s">
        <v>245</v>
      </c>
      <c r="B206" s="10" t="s">
        <v>464</v>
      </c>
      <c r="C206" s="18" t="s">
        <v>554</v>
      </c>
      <c r="D206" s="5" t="s">
        <v>4</v>
      </c>
      <c r="E206" s="5" t="s">
        <v>75</v>
      </c>
      <c r="F206" s="6">
        <v>70000</v>
      </c>
      <c r="G206" s="26"/>
      <c r="H206" s="7"/>
      <c r="I206" s="29"/>
      <c r="J206" s="7"/>
      <c r="K206" s="29"/>
      <c r="L206" s="7"/>
      <c r="M206" s="27">
        <v>70000</v>
      </c>
      <c r="N206" s="9">
        <v>0</v>
      </c>
    </row>
    <row r="207" spans="1:14" s="17" customFormat="1" ht="38.25">
      <c r="A207" s="20" t="s">
        <v>247</v>
      </c>
      <c r="B207" s="10" t="s">
        <v>466</v>
      </c>
      <c r="C207" s="18" t="s">
        <v>554</v>
      </c>
      <c r="D207" s="5" t="s">
        <v>4</v>
      </c>
      <c r="E207" s="5" t="s">
        <v>75</v>
      </c>
      <c r="F207" s="6">
        <v>300000</v>
      </c>
      <c r="G207" s="26"/>
      <c r="H207" s="7"/>
      <c r="I207" s="29"/>
      <c r="J207" s="7"/>
      <c r="K207" s="27">
        <v>300000</v>
      </c>
      <c r="L207" s="9">
        <v>0</v>
      </c>
      <c r="M207" s="29"/>
      <c r="N207" s="7"/>
    </row>
    <row r="208" spans="1:14" s="17" customFormat="1" ht="38.25">
      <c r="A208" s="5" t="s">
        <v>93</v>
      </c>
      <c r="B208" s="10" t="s">
        <v>468</v>
      </c>
      <c r="C208" s="18" t="s">
        <v>554</v>
      </c>
      <c r="D208" s="5" t="s">
        <v>4</v>
      </c>
      <c r="E208" s="5" t="s">
        <v>37</v>
      </c>
      <c r="F208" s="8"/>
      <c r="G208" s="26"/>
      <c r="H208" s="7"/>
      <c r="I208" s="29"/>
      <c r="J208" s="7"/>
      <c r="K208" s="29"/>
      <c r="L208" s="7"/>
      <c r="M208" s="29"/>
      <c r="N208" s="7"/>
    </row>
    <row r="209" spans="1:14" s="17" customFormat="1" ht="38.25">
      <c r="A209" s="5" t="s">
        <v>155</v>
      </c>
      <c r="B209" s="10" t="s">
        <v>469</v>
      </c>
      <c r="C209" s="18" t="s">
        <v>554</v>
      </c>
      <c r="D209" s="5" t="s">
        <v>4</v>
      </c>
      <c r="E209" s="5" t="s">
        <v>37</v>
      </c>
      <c r="F209" s="6">
        <v>50000</v>
      </c>
      <c r="G209" s="26"/>
      <c r="H209" s="7"/>
      <c r="I209" s="29"/>
      <c r="J209" s="7"/>
      <c r="K209" s="29"/>
      <c r="L209" s="7"/>
      <c r="M209" s="29"/>
      <c r="N209" s="7"/>
    </row>
    <row r="210" spans="1:14" s="17" customFormat="1" ht="25.5">
      <c r="A210" s="20" t="s">
        <v>250</v>
      </c>
      <c r="B210" s="10" t="s">
        <v>477</v>
      </c>
      <c r="C210" s="18" t="s">
        <v>554</v>
      </c>
      <c r="D210" s="5" t="s">
        <v>4</v>
      </c>
      <c r="E210" s="7" t="s">
        <v>478</v>
      </c>
      <c r="F210" s="6">
        <v>150000</v>
      </c>
      <c r="G210" s="27">
        <v>150000</v>
      </c>
      <c r="H210" s="9">
        <v>0</v>
      </c>
      <c r="I210" s="29"/>
      <c r="J210" s="7"/>
      <c r="K210" s="29"/>
      <c r="L210" s="7"/>
      <c r="M210" s="29"/>
      <c r="N210" s="7"/>
    </row>
    <row r="211" spans="1:14" s="17" customFormat="1" ht="51">
      <c r="A211" s="20" t="s">
        <v>251</v>
      </c>
      <c r="B211" s="10" t="s">
        <v>479</v>
      </c>
      <c r="C211" s="18" t="s">
        <v>554</v>
      </c>
      <c r="D211" s="5" t="s">
        <v>4</v>
      </c>
      <c r="E211" s="7" t="s">
        <v>478</v>
      </c>
      <c r="F211" s="6">
        <v>156650</v>
      </c>
      <c r="G211" s="27">
        <v>156650</v>
      </c>
      <c r="H211" s="9">
        <v>0</v>
      </c>
      <c r="I211" s="29"/>
      <c r="J211" s="7"/>
      <c r="K211" s="29"/>
      <c r="L211" s="7"/>
      <c r="M211" s="29"/>
      <c r="N211" s="7"/>
    </row>
    <row r="212" spans="1:14" s="17" customFormat="1" ht="25.5">
      <c r="A212" s="5" t="s">
        <v>132</v>
      </c>
      <c r="B212" s="10" t="s">
        <v>480</v>
      </c>
      <c r="C212" s="18" t="s">
        <v>554</v>
      </c>
      <c r="D212" s="5" t="s">
        <v>4</v>
      </c>
      <c r="E212" s="7" t="s">
        <v>481</v>
      </c>
      <c r="F212" s="6">
        <v>100000</v>
      </c>
      <c r="G212" s="27">
        <v>100000</v>
      </c>
      <c r="H212" s="9">
        <v>0</v>
      </c>
      <c r="I212" s="29"/>
      <c r="J212" s="7"/>
      <c r="K212" s="29"/>
      <c r="L212" s="7"/>
      <c r="M212" s="29"/>
      <c r="N212" s="7"/>
    </row>
    <row r="213" spans="1:14" s="17" customFormat="1" ht="25.5">
      <c r="A213" s="5" t="s">
        <v>79</v>
      </c>
      <c r="B213" s="10" t="s">
        <v>484</v>
      </c>
      <c r="C213" s="18" t="s">
        <v>554</v>
      </c>
      <c r="D213" s="5" t="s">
        <v>4</v>
      </c>
      <c r="E213" s="5" t="s">
        <v>77</v>
      </c>
      <c r="F213" s="6">
        <v>181829</v>
      </c>
      <c r="G213" s="26"/>
      <c r="H213" s="7"/>
      <c r="I213" s="29"/>
      <c r="J213" s="7"/>
      <c r="K213" s="29"/>
      <c r="L213" s="7"/>
      <c r="M213" s="29"/>
      <c r="N213" s="7"/>
    </row>
    <row r="214" spans="1:14" s="17" customFormat="1" ht="38.25">
      <c r="A214" s="5" t="s">
        <v>134</v>
      </c>
      <c r="B214" s="10" t="s">
        <v>485</v>
      </c>
      <c r="C214" s="18" t="s">
        <v>554</v>
      </c>
      <c r="D214" s="5" t="s">
        <v>4</v>
      </c>
      <c r="E214" s="5" t="s">
        <v>77</v>
      </c>
      <c r="F214" s="6">
        <v>450000</v>
      </c>
      <c r="G214" s="26"/>
      <c r="H214" s="7"/>
      <c r="I214" s="29"/>
      <c r="J214" s="7"/>
      <c r="K214" s="29"/>
      <c r="L214" s="7"/>
      <c r="M214" s="29"/>
      <c r="N214" s="7"/>
    </row>
    <row r="215" spans="1:14" s="17" customFormat="1" ht="51">
      <c r="A215" s="5" t="s">
        <v>82</v>
      </c>
      <c r="B215" s="10" t="s">
        <v>487</v>
      </c>
      <c r="C215" s="18" t="s">
        <v>557</v>
      </c>
      <c r="D215" s="5" t="s">
        <v>4</v>
      </c>
      <c r="E215" s="5" t="s">
        <v>81</v>
      </c>
      <c r="F215" s="6">
        <v>700000</v>
      </c>
      <c r="G215" s="26"/>
      <c r="H215" s="7"/>
      <c r="I215" s="29"/>
      <c r="J215" s="7"/>
      <c r="K215" s="29"/>
      <c r="L215" s="7"/>
      <c r="M215" s="29"/>
      <c r="N215" s="7"/>
    </row>
    <row r="216" spans="1:14" s="17" customFormat="1" ht="25.5">
      <c r="A216" s="5" t="s">
        <v>136</v>
      </c>
      <c r="B216" s="10" t="s">
        <v>489</v>
      </c>
      <c r="C216" s="18" t="s">
        <v>554</v>
      </c>
      <c r="D216" s="5" t="s">
        <v>4</v>
      </c>
      <c r="E216" s="5" t="s">
        <v>81</v>
      </c>
      <c r="F216" s="6">
        <v>30000</v>
      </c>
      <c r="G216" s="26"/>
      <c r="H216" s="7"/>
      <c r="I216" s="29"/>
      <c r="J216" s="7"/>
      <c r="K216" s="29"/>
      <c r="L216" s="7"/>
      <c r="M216" s="29"/>
      <c r="N216" s="7"/>
    </row>
    <row r="217" spans="1:14" s="17" customFormat="1" ht="38.25">
      <c r="A217" s="5" t="s">
        <v>85</v>
      </c>
      <c r="B217" s="10" t="s">
        <v>495</v>
      </c>
      <c r="C217" s="18" t="s">
        <v>554</v>
      </c>
      <c r="D217" s="5" t="s">
        <v>4</v>
      </c>
      <c r="E217" s="7" t="s">
        <v>494</v>
      </c>
      <c r="F217" s="6">
        <v>1200000</v>
      </c>
      <c r="G217" s="27">
        <v>300000</v>
      </c>
      <c r="H217" s="9">
        <v>0</v>
      </c>
      <c r="I217" s="27">
        <v>300000</v>
      </c>
      <c r="J217" s="9">
        <v>0</v>
      </c>
      <c r="K217" s="27">
        <v>300000</v>
      </c>
      <c r="L217" s="9">
        <v>0</v>
      </c>
      <c r="M217" s="27">
        <v>300000</v>
      </c>
      <c r="N217" s="9">
        <v>0</v>
      </c>
    </row>
    <row r="218" spans="1:14" s="17" customFormat="1" ht="38.25">
      <c r="A218" s="5" t="s">
        <v>87</v>
      </c>
      <c r="B218" s="10" t="s">
        <v>498</v>
      </c>
      <c r="C218" s="18" t="s">
        <v>554</v>
      </c>
      <c r="D218" s="5" t="s">
        <v>4</v>
      </c>
      <c r="E218" s="7" t="s">
        <v>494</v>
      </c>
      <c r="F218" s="6">
        <v>369044</v>
      </c>
      <c r="G218" s="27">
        <v>100000</v>
      </c>
      <c r="H218" s="9">
        <v>0</v>
      </c>
      <c r="I218" s="27">
        <v>100000</v>
      </c>
      <c r="J218" s="9">
        <v>0</v>
      </c>
      <c r="K218" s="27">
        <v>100000</v>
      </c>
      <c r="L218" s="9">
        <v>0</v>
      </c>
      <c r="M218" s="27">
        <v>100000</v>
      </c>
      <c r="N218" s="9">
        <v>0</v>
      </c>
    </row>
    <row r="219" spans="1:14" s="17" customFormat="1" ht="38.25">
      <c r="A219" s="5" t="s">
        <v>89</v>
      </c>
      <c r="B219" s="10" t="s">
        <v>501</v>
      </c>
      <c r="C219" s="18" t="s">
        <v>554</v>
      </c>
      <c r="D219" s="5" t="s">
        <v>4</v>
      </c>
      <c r="E219" s="7" t="s">
        <v>494</v>
      </c>
      <c r="F219" s="9">
        <v>0</v>
      </c>
      <c r="G219" s="28">
        <v>0</v>
      </c>
      <c r="H219" s="9">
        <v>0</v>
      </c>
      <c r="I219" s="28">
        <v>0</v>
      </c>
      <c r="J219" s="9">
        <v>0</v>
      </c>
      <c r="K219" s="28">
        <v>0</v>
      </c>
      <c r="L219" s="9">
        <v>0</v>
      </c>
      <c r="M219" s="28">
        <v>0</v>
      </c>
      <c r="N219" s="9">
        <v>0</v>
      </c>
    </row>
    <row r="220" spans="1:14" s="17" customFormat="1" ht="38.25">
      <c r="A220" s="20" t="s">
        <v>255</v>
      </c>
      <c r="B220" s="10" t="s">
        <v>507</v>
      </c>
      <c r="C220" s="18" t="s">
        <v>554</v>
      </c>
      <c r="D220" s="5" t="s">
        <v>4</v>
      </c>
      <c r="E220" s="7" t="s">
        <v>505</v>
      </c>
      <c r="F220" s="6">
        <v>5600000</v>
      </c>
      <c r="G220" s="27">
        <v>1400000</v>
      </c>
      <c r="H220" s="9">
        <v>0</v>
      </c>
      <c r="I220" s="27">
        <v>1400000</v>
      </c>
      <c r="J220" s="9">
        <v>0</v>
      </c>
      <c r="K220" s="27">
        <v>1400000</v>
      </c>
      <c r="L220" s="9">
        <v>0</v>
      </c>
      <c r="M220" s="27">
        <v>1400000</v>
      </c>
      <c r="N220" s="9">
        <v>0</v>
      </c>
    </row>
    <row r="221" spans="1:14" s="17" customFormat="1" ht="38.25">
      <c r="A221" s="5" t="s">
        <v>256</v>
      </c>
      <c r="B221" s="10" t="s">
        <v>508</v>
      </c>
      <c r="C221" s="18" t="s">
        <v>554</v>
      </c>
      <c r="D221" s="5" t="s">
        <v>4</v>
      </c>
      <c r="E221" s="7" t="s">
        <v>494</v>
      </c>
      <c r="F221" s="9">
        <v>2400000</v>
      </c>
      <c r="G221" s="28">
        <v>600000</v>
      </c>
      <c r="H221" s="9">
        <v>0</v>
      </c>
      <c r="I221" s="28">
        <v>600000</v>
      </c>
      <c r="J221" s="9">
        <v>0</v>
      </c>
      <c r="K221" s="28">
        <v>600000</v>
      </c>
      <c r="L221" s="9">
        <v>0</v>
      </c>
      <c r="M221" s="28">
        <v>600000</v>
      </c>
      <c r="N221" s="9">
        <v>0</v>
      </c>
    </row>
    <row r="222" spans="1:14" s="17" customFormat="1" ht="38.25">
      <c r="A222" s="5" t="s">
        <v>534</v>
      </c>
      <c r="B222" s="10" t="s">
        <v>278</v>
      </c>
      <c r="C222" s="18" t="s">
        <v>554</v>
      </c>
      <c r="D222" s="5" t="s">
        <v>4</v>
      </c>
      <c r="E222" s="7" t="s">
        <v>83</v>
      </c>
      <c r="F222" s="9"/>
      <c r="G222" s="28"/>
      <c r="H222" s="9"/>
      <c r="I222" s="28"/>
      <c r="J222" s="9"/>
      <c r="K222" s="28"/>
      <c r="L222" s="9"/>
      <c r="M222" s="28"/>
      <c r="N222" s="9"/>
    </row>
    <row r="223" spans="1:14" s="17" customFormat="1" ht="38.25">
      <c r="A223" s="5" t="s">
        <v>534</v>
      </c>
      <c r="B223" s="10" t="s">
        <v>176</v>
      </c>
      <c r="C223" s="18" t="s">
        <v>554</v>
      </c>
      <c r="D223" s="5" t="s">
        <v>4</v>
      </c>
      <c r="E223" s="7" t="s">
        <v>83</v>
      </c>
      <c r="F223" s="9"/>
      <c r="G223" s="28"/>
      <c r="H223" s="9"/>
      <c r="I223" s="28"/>
      <c r="J223" s="9"/>
      <c r="K223" s="28"/>
      <c r="L223" s="9"/>
      <c r="M223" s="28"/>
      <c r="N223" s="9"/>
    </row>
    <row r="224" spans="1:14" s="17" customFormat="1" ht="38.25">
      <c r="A224" s="5" t="s">
        <v>534</v>
      </c>
      <c r="B224" s="10" t="s">
        <v>279</v>
      </c>
      <c r="C224" s="18" t="s">
        <v>554</v>
      </c>
      <c r="D224" s="5" t="s">
        <v>4</v>
      </c>
      <c r="E224" s="7" t="s">
        <v>83</v>
      </c>
      <c r="F224" s="9"/>
      <c r="G224" s="28"/>
      <c r="H224" s="9"/>
      <c r="I224" s="28"/>
      <c r="J224" s="9"/>
      <c r="K224" s="28"/>
      <c r="L224" s="9"/>
      <c r="M224" s="28"/>
      <c r="N224" s="9"/>
    </row>
    <row r="225" spans="1:14" s="17" customFormat="1" ht="38.25">
      <c r="A225" s="5" t="s">
        <v>534</v>
      </c>
      <c r="B225" s="10" t="s">
        <v>280</v>
      </c>
      <c r="C225" s="18" t="s">
        <v>554</v>
      </c>
      <c r="D225" s="5" t="s">
        <v>4</v>
      </c>
      <c r="E225" s="7" t="s">
        <v>83</v>
      </c>
      <c r="F225" s="9"/>
      <c r="G225" s="28"/>
      <c r="H225" s="9"/>
      <c r="I225" s="28"/>
      <c r="J225" s="9"/>
      <c r="K225" s="28"/>
      <c r="L225" s="9"/>
      <c r="M225" s="28"/>
      <c r="N225" s="9"/>
    </row>
    <row r="226" spans="1:14" s="17" customFormat="1" ht="39" thickBot="1">
      <c r="A226" s="57" t="s">
        <v>534</v>
      </c>
      <c r="B226" s="55" t="s">
        <v>281</v>
      </c>
      <c r="C226" s="56" t="s">
        <v>554</v>
      </c>
      <c r="D226" s="57" t="s">
        <v>4</v>
      </c>
      <c r="E226" s="46" t="s">
        <v>83</v>
      </c>
      <c r="F226" s="34"/>
      <c r="G226" s="33"/>
      <c r="H226" s="59"/>
      <c r="I226" s="33"/>
      <c r="J226" s="59"/>
      <c r="K226" s="33"/>
      <c r="L226" s="59"/>
      <c r="M226" s="33"/>
      <c r="N226" s="59"/>
    </row>
    <row r="227" spans="1:14" s="17" customFormat="1" ht="38.25">
      <c r="A227" s="64" t="s">
        <v>258</v>
      </c>
      <c r="B227" s="61" t="s">
        <v>510</v>
      </c>
      <c r="C227" s="65" t="s">
        <v>543</v>
      </c>
      <c r="D227" s="66" t="s">
        <v>175</v>
      </c>
      <c r="E227" s="53" t="s">
        <v>494</v>
      </c>
      <c r="F227" s="51">
        <v>6881209</v>
      </c>
      <c r="G227" s="62">
        <v>1000000</v>
      </c>
      <c r="H227" s="63">
        <v>0</v>
      </c>
      <c r="I227" s="62">
        <v>1960403</v>
      </c>
      <c r="J227" s="63">
        <v>0</v>
      </c>
      <c r="K227" s="62">
        <v>1960403</v>
      </c>
      <c r="L227" s="63">
        <v>0</v>
      </c>
      <c r="M227" s="62">
        <v>1960403</v>
      </c>
      <c r="N227" s="63">
        <v>0</v>
      </c>
    </row>
    <row r="228" spans="1:14" s="17" customFormat="1" ht="38.25">
      <c r="A228" s="67" t="s">
        <v>90</v>
      </c>
      <c r="B228" s="60" t="s">
        <v>500</v>
      </c>
      <c r="C228" s="68" t="s">
        <v>544</v>
      </c>
      <c r="D228" s="67" t="s">
        <v>91</v>
      </c>
      <c r="E228" s="7" t="s">
        <v>494</v>
      </c>
      <c r="F228" s="6">
        <v>1588814</v>
      </c>
      <c r="G228" s="27">
        <v>330000</v>
      </c>
      <c r="H228" s="9">
        <v>0</v>
      </c>
      <c r="I228" s="27">
        <v>330000</v>
      </c>
      <c r="J228" s="9">
        <v>0</v>
      </c>
      <c r="K228" s="27">
        <v>330000</v>
      </c>
      <c r="L228" s="9">
        <v>0</v>
      </c>
      <c r="M228" s="27">
        <v>330000</v>
      </c>
      <c r="N228" s="9">
        <v>0</v>
      </c>
    </row>
    <row r="229" spans="1:14" s="17" customFormat="1" ht="39" thickBot="1">
      <c r="A229" s="67" t="s">
        <v>137</v>
      </c>
      <c r="B229" s="60" t="s">
        <v>502</v>
      </c>
      <c r="C229" s="68" t="s">
        <v>554</v>
      </c>
      <c r="D229" s="67" t="s">
        <v>91</v>
      </c>
      <c r="E229" s="7" t="s">
        <v>494</v>
      </c>
      <c r="F229" s="32"/>
      <c r="G229" s="45"/>
      <c r="H229" s="46"/>
      <c r="I229" s="47"/>
      <c r="J229" s="46"/>
      <c r="K229" s="47"/>
      <c r="L229" s="46"/>
      <c r="M229" s="47"/>
      <c r="N229" s="46"/>
    </row>
    <row r="230" spans="1:14" s="17" customFormat="1" ht="13.5" thickBot="1">
      <c r="A230" s="21" t="s">
        <v>512</v>
      </c>
      <c r="B230" s="12"/>
      <c r="C230" s="16"/>
      <c r="D230" s="12"/>
      <c r="E230" s="24"/>
      <c r="F230" s="30">
        <f>SUM(F8:F229)</f>
        <v>132391144</v>
      </c>
      <c r="G230" s="31">
        <f aca="true" t="shared" si="0" ref="G230:N230">SUM(G8:G229)</f>
        <v>24331403</v>
      </c>
      <c r="H230" s="30">
        <f t="shared" si="0"/>
        <v>1385060</v>
      </c>
      <c r="I230" s="31">
        <f t="shared" si="0"/>
        <v>23721566</v>
      </c>
      <c r="J230" s="30">
        <f t="shared" si="0"/>
        <v>725060</v>
      </c>
      <c r="K230" s="31">
        <f t="shared" si="0"/>
        <v>24460888</v>
      </c>
      <c r="L230" s="30">
        <f t="shared" si="0"/>
        <v>720060</v>
      </c>
      <c r="M230" s="31">
        <f t="shared" si="0"/>
        <v>23877746</v>
      </c>
      <c r="N230" s="30">
        <f t="shared" si="0"/>
        <v>720060</v>
      </c>
    </row>
    <row r="231" spans="1:14" s="17" customFormat="1" ht="13.5" thickTop="1">
      <c r="A231" s="15"/>
      <c r="C231" s="15"/>
      <c r="E231" s="15"/>
      <c r="H231" s="15"/>
      <c r="I231" s="15"/>
      <c r="J231" s="15"/>
      <c r="K231" s="15"/>
      <c r="L231" s="15"/>
      <c r="M231" s="15"/>
      <c r="N231" s="15"/>
    </row>
    <row r="232" spans="1:14" s="17" customFormat="1" ht="12.75">
      <c r="A232" s="15"/>
      <c r="C232" s="15"/>
      <c r="E232" s="15"/>
      <c r="H232" s="15"/>
      <c r="I232" s="15"/>
      <c r="J232" s="15"/>
      <c r="K232" s="15"/>
      <c r="L232" s="15"/>
      <c r="M232" s="15"/>
      <c r="N232" s="15"/>
    </row>
    <row r="233" spans="1:14" s="17" customFormat="1" ht="12.75">
      <c r="A233" s="15"/>
      <c r="C233" s="15"/>
      <c r="E233" s="15"/>
      <c r="H233" s="15"/>
      <c r="I233" s="15"/>
      <c r="J233" s="15"/>
      <c r="K233" s="15"/>
      <c r="L233" s="15"/>
      <c r="M233" s="15"/>
      <c r="N233" s="15"/>
    </row>
    <row r="234" spans="1:14" s="17" customFormat="1" ht="12.75">
      <c r="A234" s="15"/>
      <c r="C234" s="15"/>
      <c r="E234" s="15"/>
      <c r="H234" s="15"/>
      <c r="I234" s="15"/>
      <c r="J234" s="15"/>
      <c r="K234" s="15"/>
      <c r="L234" s="15"/>
      <c r="M234" s="15"/>
      <c r="N234" s="15"/>
    </row>
    <row r="235" spans="1:14" s="17" customFormat="1" ht="12.75">
      <c r="A235" s="15"/>
      <c r="C235" s="15"/>
      <c r="E235" s="15"/>
      <c r="H235" s="15"/>
      <c r="I235" s="15"/>
      <c r="J235" s="15"/>
      <c r="K235" s="15"/>
      <c r="L235" s="15"/>
      <c r="M235" s="15"/>
      <c r="N235" s="15"/>
    </row>
    <row r="236" spans="1:14" s="17" customFormat="1" ht="12.75">
      <c r="A236" s="15"/>
      <c r="C236" s="15"/>
      <c r="E236" s="15"/>
      <c r="H236" s="15"/>
      <c r="I236" s="15"/>
      <c r="J236" s="15"/>
      <c r="K236" s="15"/>
      <c r="L236" s="15"/>
      <c r="M236" s="15"/>
      <c r="N236" s="15"/>
    </row>
    <row r="237" spans="1:14" s="17" customFormat="1" ht="12.75">
      <c r="A237" s="15"/>
      <c r="C237" s="15"/>
      <c r="E237" s="15"/>
      <c r="H237" s="15"/>
      <c r="I237" s="15"/>
      <c r="J237" s="15"/>
      <c r="K237" s="15"/>
      <c r="L237" s="15"/>
      <c r="M237" s="15"/>
      <c r="N237" s="15"/>
    </row>
    <row r="238" spans="1:14" s="17" customFormat="1" ht="12.75">
      <c r="A238" s="15"/>
      <c r="C238" s="15"/>
      <c r="E238" s="15"/>
      <c r="H238" s="15"/>
      <c r="I238" s="15"/>
      <c r="J238" s="15"/>
      <c r="K238" s="15"/>
      <c r="L238" s="15"/>
      <c r="M238" s="15"/>
      <c r="N238" s="15"/>
    </row>
    <row r="239" spans="1:14" s="17" customFormat="1" ht="12.75">
      <c r="A239" s="15"/>
      <c r="C239" s="15"/>
      <c r="E239" s="15"/>
      <c r="F239" s="89">
        <f aca="true" t="shared" si="1" ref="F239:N239">SUBTOTAL(9,F8:F229)</f>
        <v>132391144</v>
      </c>
      <c r="G239" s="88">
        <f t="shared" si="1"/>
        <v>24331403</v>
      </c>
      <c r="H239" s="90">
        <f t="shared" si="1"/>
        <v>1385060</v>
      </c>
      <c r="I239" s="88">
        <f t="shared" si="1"/>
        <v>23721566</v>
      </c>
      <c r="J239" s="90">
        <f t="shared" si="1"/>
        <v>725060</v>
      </c>
      <c r="K239" s="88">
        <f t="shared" si="1"/>
        <v>24460888</v>
      </c>
      <c r="L239" s="90">
        <f t="shared" si="1"/>
        <v>720060</v>
      </c>
      <c r="M239" s="88">
        <f t="shared" si="1"/>
        <v>23877746</v>
      </c>
      <c r="N239" s="90">
        <f t="shared" si="1"/>
        <v>720060</v>
      </c>
    </row>
    <row r="240" spans="1:14" s="17" customFormat="1" ht="12.75">
      <c r="A240" s="15"/>
      <c r="B240" s="17" t="str">
        <f aca="true" t="shared" si="2" ref="B240:B256">CONCATENATE(C240," - ",D240)</f>
        <v>01 - Terreni</v>
      </c>
      <c r="C240" s="85" t="s">
        <v>545</v>
      </c>
      <c r="D240" s="17" t="s">
        <v>291</v>
      </c>
      <c r="H240" s="15"/>
      <c r="I240" s="15"/>
      <c r="J240" s="15"/>
      <c r="K240" s="15"/>
      <c r="L240" s="15"/>
      <c r="M240" s="15"/>
      <c r="N240" s="15"/>
    </row>
    <row r="241" spans="1:14" s="17" customFormat="1" ht="12.75">
      <c r="A241" s="15"/>
      <c r="B241" s="17" t="str">
        <f t="shared" si="2"/>
        <v>02 - Fabbricati non industriali</v>
      </c>
      <c r="C241" s="85" t="s">
        <v>546</v>
      </c>
      <c r="D241" s="17" t="s">
        <v>538</v>
      </c>
      <c r="H241" s="15"/>
      <c r="I241" s="15"/>
      <c r="J241" s="15"/>
      <c r="K241" s="15"/>
      <c r="L241" s="15"/>
      <c r="M241" s="15"/>
      <c r="N241" s="15"/>
    </row>
    <row r="242" spans="1:14" s="17" customFormat="1" ht="12.75">
      <c r="A242" s="15"/>
      <c r="B242" s="17" t="str">
        <f t="shared" si="2"/>
        <v>03 - Fabbricati industriali</v>
      </c>
      <c r="C242" s="85" t="s">
        <v>547</v>
      </c>
      <c r="D242" s="17" t="s">
        <v>295</v>
      </c>
      <c r="H242" s="15"/>
      <c r="I242" s="15"/>
      <c r="J242" s="15"/>
      <c r="K242" s="15"/>
      <c r="L242" s="15"/>
      <c r="M242" s="15"/>
      <c r="N242" s="15"/>
    </row>
    <row r="243" spans="1:14" s="17" customFormat="1" ht="12.75">
      <c r="A243" s="15"/>
      <c r="B243" s="17" t="str">
        <f t="shared" si="2"/>
        <v>04 - Costruzioni leggere</v>
      </c>
      <c r="C243" s="85" t="s">
        <v>548</v>
      </c>
      <c r="D243" s="17" t="s">
        <v>292</v>
      </c>
      <c r="H243" s="15"/>
      <c r="I243" s="15"/>
      <c r="J243" s="15"/>
      <c r="K243" s="15"/>
      <c r="L243" s="15"/>
      <c r="M243" s="15"/>
      <c r="N243" s="15"/>
    </row>
    <row r="244" spans="1:14" s="17" customFormat="1" ht="12.75">
      <c r="A244" s="15"/>
      <c r="B244" s="17" t="str">
        <f t="shared" si="2"/>
        <v>05 - Condutture e opere idrauliche fisse</v>
      </c>
      <c r="C244" s="85" t="s">
        <v>549</v>
      </c>
      <c r="D244" s="17" t="s">
        <v>270</v>
      </c>
      <c r="H244" s="15"/>
      <c r="I244" s="15"/>
      <c r="J244" s="15"/>
      <c r="K244" s="15"/>
      <c r="L244" s="15"/>
      <c r="M244" s="15"/>
      <c r="N244" s="15"/>
    </row>
    <row r="245" spans="1:14" s="17" customFormat="1" ht="12.75">
      <c r="A245" s="15"/>
      <c r="B245" s="17" t="str">
        <f t="shared" si="2"/>
        <v>06 - Serbatoi</v>
      </c>
      <c r="C245" s="85" t="s">
        <v>550</v>
      </c>
      <c r="D245" s="17" t="s">
        <v>293</v>
      </c>
      <c r="H245" s="15"/>
      <c r="I245" s="15"/>
      <c r="J245" s="15"/>
      <c r="K245" s="15"/>
      <c r="L245" s="15"/>
      <c r="M245" s="15"/>
      <c r="N245" s="15"/>
    </row>
    <row r="246" spans="1:14" s="17" customFormat="1" ht="12.75">
      <c r="A246" s="15"/>
      <c r="B246" s="17" t="str">
        <f t="shared" si="2"/>
        <v>07 - Impianti di trattamento</v>
      </c>
      <c r="C246" s="85" t="s">
        <v>551</v>
      </c>
      <c r="D246" s="17" t="s">
        <v>283</v>
      </c>
      <c r="H246" s="15"/>
      <c r="I246" s="15"/>
      <c r="J246" s="15"/>
      <c r="K246" s="15"/>
      <c r="L246" s="15"/>
      <c r="M246" s="15"/>
      <c r="N246" s="15"/>
    </row>
    <row r="247" spans="1:14" s="17" customFormat="1" ht="12.75">
      <c r="A247" s="15"/>
      <c r="B247" s="17" t="str">
        <f t="shared" si="2"/>
        <v>08 - Impianti di sollevamento e pompaggio</v>
      </c>
      <c r="C247" s="85" t="s">
        <v>552</v>
      </c>
      <c r="D247" s="17" t="s">
        <v>275</v>
      </c>
      <c r="H247" s="15"/>
      <c r="I247" s="15"/>
      <c r="J247" s="15"/>
      <c r="K247" s="15"/>
      <c r="L247" s="15"/>
      <c r="M247" s="15"/>
      <c r="N247" s="15"/>
    </row>
    <row r="248" spans="1:14" s="17" customFormat="1" ht="12.75">
      <c r="A248" s="15"/>
      <c r="B248" s="17" t="str">
        <f t="shared" si="2"/>
        <v>09 - Gruppi di misura meccanici</v>
      </c>
      <c r="C248" s="85" t="s">
        <v>553</v>
      </c>
      <c r="D248" s="17" t="s">
        <v>539</v>
      </c>
      <c r="H248" s="15"/>
      <c r="I248" s="15"/>
      <c r="J248" s="15"/>
      <c r="K248" s="15"/>
      <c r="L248" s="15"/>
      <c r="M248" s="15"/>
      <c r="N248" s="15"/>
    </row>
    <row r="249" spans="1:14" s="17" customFormat="1" ht="12.75">
      <c r="A249" s="15"/>
      <c r="B249" s="17" t="str">
        <f t="shared" si="2"/>
        <v>10 - Gruppi di misura elettronici</v>
      </c>
      <c r="C249" s="85">
        <v>10</v>
      </c>
      <c r="D249" s="17" t="s">
        <v>273</v>
      </c>
      <c r="H249" s="15"/>
      <c r="I249" s="15"/>
      <c r="J249" s="15"/>
      <c r="K249" s="15"/>
      <c r="L249" s="15"/>
      <c r="M249" s="15"/>
      <c r="N249" s="15"/>
    </row>
    <row r="250" spans="1:14" s="17" customFormat="1" ht="12.75">
      <c r="A250" s="15"/>
      <c r="B250" s="17" t="str">
        <f t="shared" si="2"/>
        <v>11 - Altri impianti</v>
      </c>
      <c r="C250" s="85">
        <v>11</v>
      </c>
      <c r="D250" s="17" t="s">
        <v>294</v>
      </c>
      <c r="H250" s="15"/>
      <c r="I250" s="15"/>
      <c r="J250" s="15"/>
      <c r="K250" s="15"/>
      <c r="L250" s="15"/>
      <c r="M250" s="15"/>
      <c r="N250" s="15"/>
    </row>
    <row r="251" spans="1:14" s="17" customFormat="1" ht="12.75">
      <c r="A251" s="15"/>
      <c r="B251" s="17" t="str">
        <f t="shared" si="2"/>
        <v>12 - Laboratori</v>
      </c>
      <c r="C251" s="85">
        <v>12</v>
      </c>
      <c r="D251" s="17" t="s">
        <v>540</v>
      </c>
      <c r="H251" s="15"/>
      <c r="I251" s="15"/>
      <c r="J251" s="15"/>
      <c r="K251" s="15"/>
      <c r="L251" s="15"/>
      <c r="M251" s="15"/>
      <c r="N251" s="15"/>
    </row>
    <row r="252" spans="1:14" s="17" customFormat="1" ht="12.75">
      <c r="A252" s="15"/>
      <c r="B252" s="17" t="str">
        <f t="shared" si="2"/>
        <v>13 - Telecontrollo</v>
      </c>
      <c r="C252" s="85">
        <v>13</v>
      </c>
      <c r="D252" s="17" t="s">
        <v>536</v>
      </c>
      <c r="H252" s="15"/>
      <c r="I252" s="15"/>
      <c r="J252" s="15"/>
      <c r="K252" s="15"/>
      <c r="L252" s="15"/>
      <c r="M252" s="15"/>
      <c r="N252" s="15"/>
    </row>
    <row r="253" spans="1:14" s="17" customFormat="1" ht="12.75">
      <c r="A253" s="15"/>
      <c r="B253" s="17" t="str">
        <f t="shared" si="2"/>
        <v>14 - Autoveicoli</v>
      </c>
      <c r="C253" s="85">
        <v>14</v>
      </c>
      <c r="D253" s="17" t="s">
        <v>541</v>
      </c>
      <c r="H253" s="15"/>
      <c r="I253" s="15"/>
      <c r="J253" s="15"/>
      <c r="K253" s="15"/>
      <c r="L253" s="15"/>
      <c r="M253" s="15"/>
      <c r="N253" s="15"/>
    </row>
    <row r="254" spans="1:14" s="17" customFormat="1" ht="12.75">
      <c r="A254" s="15"/>
      <c r="B254" s="17" t="str">
        <f t="shared" si="2"/>
        <v>15 - Studi, ricerche, brevetti, diritti di utilizzazione</v>
      </c>
      <c r="C254" s="85">
        <v>15</v>
      </c>
      <c r="D254" s="17" t="s">
        <v>286</v>
      </c>
      <c r="H254" s="15"/>
      <c r="I254" s="15"/>
      <c r="J254" s="15"/>
      <c r="K254" s="15"/>
      <c r="L254" s="15"/>
      <c r="M254" s="15"/>
      <c r="N254" s="15"/>
    </row>
    <row r="255" spans="1:14" s="17" customFormat="1" ht="12.75">
      <c r="A255" s="15"/>
      <c r="B255" s="17" t="str">
        <f t="shared" si="2"/>
        <v>16 - Altre immobilizzazioni materiali e immateriali</v>
      </c>
      <c r="C255" s="85">
        <v>16</v>
      </c>
      <c r="D255" s="17" t="s">
        <v>288</v>
      </c>
      <c r="H255" s="15"/>
      <c r="I255" s="15"/>
      <c r="J255" s="15"/>
      <c r="K255" s="15"/>
      <c r="L255" s="15"/>
      <c r="M255" s="15"/>
      <c r="N255" s="15"/>
    </row>
    <row r="256" spans="1:14" s="17" customFormat="1" ht="12.75">
      <c r="A256" s="15"/>
      <c r="B256" s="17" t="str">
        <f t="shared" si="2"/>
        <v>17 - Immobilizzazioni immateriali: avviamenti, capitalizzazione concessione, etc.</v>
      </c>
      <c r="C256" s="85">
        <v>17</v>
      </c>
      <c r="D256" s="17" t="s">
        <v>542</v>
      </c>
      <c r="H256" s="15"/>
      <c r="I256" s="15"/>
      <c r="J256" s="15"/>
      <c r="K256" s="15"/>
      <c r="L256" s="15"/>
      <c r="M256" s="15"/>
      <c r="N256" s="15"/>
    </row>
    <row r="257" spans="1:14" s="17" customFormat="1" ht="12.75">
      <c r="A257" s="15"/>
      <c r="C257" s="15"/>
      <c r="E257" s="15"/>
      <c r="H257" s="15"/>
      <c r="I257" s="15"/>
      <c r="J257" s="15"/>
      <c r="K257" s="15"/>
      <c r="L257" s="15"/>
      <c r="M257" s="15"/>
      <c r="N257" s="15"/>
    </row>
    <row r="258" spans="1:14" s="17" customFormat="1" ht="12.75">
      <c r="A258" s="15"/>
      <c r="C258" s="15"/>
      <c r="E258" s="15"/>
      <c r="H258" s="15"/>
      <c r="I258" s="15"/>
      <c r="J258" s="15"/>
      <c r="K258" s="15"/>
      <c r="L258" s="15"/>
      <c r="M258" s="15"/>
      <c r="N258" s="15"/>
    </row>
    <row r="259" spans="1:14" s="17" customFormat="1" ht="12.75">
      <c r="A259" s="15"/>
      <c r="C259" s="15"/>
      <c r="E259" s="15"/>
      <c r="H259" s="15"/>
      <c r="I259" s="15"/>
      <c r="J259" s="15"/>
      <c r="K259" s="15"/>
      <c r="L259" s="15"/>
      <c r="M259" s="15"/>
      <c r="N259" s="15"/>
    </row>
    <row r="260" spans="1:14" s="17" customFormat="1" ht="12.75">
      <c r="A260" s="15"/>
      <c r="C260" s="15"/>
      <c r="E260" s="15"/>
      <c r="H260" s="15"/>
      <c r="I260" s="15"/>
      <c r="J260" s="15"/>
      <c r="K260" s="15"/>
      <c r="L260" s="15"/>
      <c r="M260" s="15"/>
      <c r="N260" s="15"/>
    </row>
    <row r="261" spans="1:14" s="17" customFormat="1" ht="12.75">
      <c r="A261" s="15"/>
      <c r="C261" s="15"/>
      <c r="E261" s="15"/>
      <c r="H261" s="15"/>
      <c r="I261" s="15"/>
      <c r="J261" s="15"/>
      <c r="K261" s="15"/>
      <c r="L261" s="15"/>
      <c r="M261" s="15"/>
      <c r="N261" s="15"/>
    </row>
    <row r="262" spans="1:14" s="17" customFormat="1" ht="12.75">
      <c r="A262" s="15"/>
      <c r="C262" s="15"/>
      <c r="E262" s="15"/>
      <c r="H262" s="15"/>
      <c r="I262" s="15"/>
      <c r="J262" s="15"/>
      <c r="K262" s="15"/>
      <c r="L262" s="15"/>
      <c r="M262" s="15"/>
      <c r="N262" s="15"/>
    </row>
    <row r="263" spans="1:14" s="17" customFormat="1" ht="12.75">
      <c r="A263" s="15"/>
      <c r="C263" s="15"/>
      <c r="E263" s="15"/>
      <c r="H263" s="15"/>
      <c r="I263" s="15"/>
      <c r="J263" s="15"/>
      <c r="K263" s="15"/>
      <c r="L263" s="15"/>
      <c r="M263" s="15"/>
      <c r="N263" s="15"/>
    </row>
    <row r="264" spans="1:14" s="17" customFormat="1" ht="12.75">
      <c r="A264" s="15"/>
      <c r="C264" s="15"/>
      <c r="E264" s="15"/>
      <c r="H264" s="15"/>
      <c r="I264" s="15"/>
      <c r="J264" s="15"/>
      <c r="K264" s="15"/>
      <c r="L264" s="15"/>
      <c r="M264" s="15"/>
      <c r="N264" s="15"/>
    </row>
    <row r="265" spans="1:14" s="17" customFormat="1" ht="12.75">
      <c r="A265" s="15"/>
      <c r="C265" s="15"/>
      <c r="E265" s="15"/>
      <c r="H265" s="15"/>
      <c r="I265" s="15"/>
      <c r="J265" s="15"/>
      <c r="K265" s="15"/>
      <c r="L265" s="15"/>
      <c r="M265" s="15"/>
      <c r="N265" s="15"/>
    </row>
    <row r="266" spans="1:14" s="17" customFormat="1" ht="12.75">
      <c r="A266" s="15"/>
      <c r="C266" s="15"/>
      <c r="E266" s="15"/>
      <c r="H266" s="15"/>
      <c r="I266" s="15"/>
      <c r="J266" s="15"/>
      <c r="K266" s="15"/>
      <c r="L266" s="15"/>
      <c r="M266" s="15"/>
      <c r="N266" s="15"/>
    </row>
    <row r="267" spans="1:14" s="17" customFormat="1" ht="12.75">
      <c r="A267" s="15"/>
      <c r="C267" s="15"/>
      <c r="E267" s="15"/>
      <c r="H267" s="15"/>
      <c r="I267" s="15"/>
      <c r="J267" s="15"/>
      <c r="K267" s="15"/>
      <c r="L267" s="15"/>
      <c r="M267" s="15"/>
      <c r="N267" s="15"/>
    </row>
    <row r="268" spans="1:14" s="17" customFormat="1" ht="12.75">
      <c r="A268" s="15"/>
      <c r="C268" s="15"/>
      <c r="E268" s="15"/>
      <c r="H268" s="15"/>
      <c r="I268" s="15"/>
      <c r="J268" s="15"/>
      <c r="K268" s="15"/>
      <c r="L268" s="15"/>
      <c r="M268" s="15"/>
      <c r="N268" s="15"/>
    </row>
    <row r="269" spans="1:14" s="17" customFormat="1" ht="12.75">
      <c r="A269" s="15"/>
      <c r="C269" s="15"/>
      <c r="E269" s="15"/>
      <c r="H269" s="15"/>
      <c r="I269" s="15"/>
      <c r="J269" s="15"/>
      <c r="K269" s="15"/>
      <c r="L269" s="15"/>
      <c r="M269" s="15"/>
      <c r="N269" s="15"/>
    </row>
    <row r="270" spans="1:14" s="17" customFormat="1" ht="12.75">
      <c r="A270" s="15"/>
      <c r="C270" s="15"/>
      <c r="E270" s="15"/>
      <c r="H270" s="15"/>
      <c r="I270" s="15"/>
      <c r="J270" s="15"/>
      <c r="K270" s="15"/>
      <c r="L270" s="15"/>
      <c r="M270" s="15"/>
      <c r="N270" s="15"/>
    </row>
    <row r="271" spans="1:14" s="17" customFormat="1" ht="12.75">
      <c r="A271" s="15"/>
      <c r="C271" s="15"/>
      <c r="E271" s="15"/>
      <c r="H271" s="15"/>
      <c r="I271" s="15"/>
      <c r="J271" s="15"/>
      <c r="K271" s="15"/>
      <c r="L271" s="15"/>
      <c r="M271" s="15"/>
      <c r="N271" s="15"/>
    </row>
    <row r="272" spans="1:14" s="17" customFormat="1" ht="12.75">
      <c r="A272" s="15"/>
      <c r="C272" s="15"/>
      <c r="E272" s="15"/>
      <c r="H272" s="15"/>
      <c r="I272" s="15"/>
      <c r="J272" s="15"/>
      <c r="K272" s="15"/>
      <c r="L272" s="15"/>
      <c r="M272" s="15"/>
      <c r="N272" s="15"/>
    </row>
    <row r="273" spans="1:14" s="17" customFormat="1" ht="12.75">
      <c r="A273" s="15"/>
      <c r="C273" s="15"/>
      <c r="E273" s="15"/>
      <c r="H273" s="15"/>
      <c r="I273" s="15"/>
      <c r="J273" s="15"/>
      <c r="K273" s="15"/>
      <c r="L273" s="15"/>
      <c r="M273" s="15"/>
      <c r="N273" s="15"/>
    </row>
    <row r="274" spans="1:14" s="17" customFormat="1" ht="12.75">
      <c r="A274" s="15"/>
      <c r="C274" s="15"/>
      <c r="E274" s="15"/>
      <c r="H274" s="15"/>
      <c r="I274" s="15"/>
      <c r="J274" s="15"/>
      <c r="K274" s="15"/>
      <c r="L274" s="15"/>
      <c r="M274" s="15"/>
      <c r="N274" s="15"/>
    </row>
    <row r="275" spans="1:14" s="17" customFormat="1" ht="12.75">
      <c r="A275" s="15"/>
      <c r="C275" s="15"/>
      <c r="E275" s="15"/>
      <c r="H275" s="15"/>
      <c r="I275" s="15"/>
      <c r="J275" s="15"/>
      <c r="K275" s="15"/>
      <c r="L275" s="15"/>
      <c r="M275" s="15"/>
      <c r="N275" s="15"/>
    </row>
    <row r="276" spans="1:14" s="17" customFormat="1" ht="12.75">
      <c r="A276" s="15"/>
      <c r="C276" s="15"/>
      <c r="E276" s="15"/>
      <c r="H276" s="15"/>
      <c r="I276" s="15"/>
      <c r="J276" s="15"/>
      <c r="K276" s="15"/>
      <c r="L276" s="15"/>
      <c r="M276" s="15"/>
      <c r="N276" s="15"/>
    </row>
    <row r="277" spans="1:14" s="17" customFormat="1" ht="12.75">
      <c r="A277" s="15"/>
      <c r="C277" s="15"/>
      <c r="E277" s="15"/>
      <c r="H277" s="15"/>
      <c r="I277" s="15"/>
      <c r="J277" s="15"/>
      <c r="K277" s="15"/>
      <c r="L277" s="15"/>
      <c r="M277" s="15"/>
      <c r="N277" s="15"/>
    </row>
    <row r="278" spans="1:14" s="17" customFormat="1" ht="12.75">
      <c r="A278" s="15"/>
      <c r="C278" s="15"/>
      <c r="E278" s="15"/>
      <c r="H278" s="15"/>
      <c r="I278" s="15"/>
      <c r="J278" s="15"/>
      <c r="K278" s="15"/>
      <c r="L278" s="15"/>
      <c r="M278" s="15"/>
      <c r="N278" s="15"/>
    </row>
    <row r="279" spans="1:14" s="17" customFormat="1" ht="12.75">
      <c r="A279" s="15"/>
      <c r="C279" s="15"/>
      <c r="E279" s="15"/>
      <c r="H279" s="15"/>
      <c r="I279" s="15"/>
      <c r="J279" s="15"/>
      <c r="K279" s="15"/>
      <c r="L279" s="15"/>
      <c r="M279" s="15"/>
      <c r="N279" s="15"/>
    </row>
    <row r="280" spans="1:14" s="17" customFormat="1" ht="12.75">
      <c r="A280" s="15"/>
      <c r="C280" s="15"/>
      <c r="E280" s="15"/>
      <c r="H280" s="15"/>
      <c r="I280" s="15"/>
      <c r="J280" s="15"/>
      <c r="K280" s="15"/>
      <c r="L280" s="15"/>
      <c r="M280" s="15"/>
      <c r="N280" s="15"/>
    </row>
    <row r="281" spans="1:14" s="17" customFormat="1" ht="12.75">
      <c r="A281" s="15"/>
      <c r="C281" s="15"/>
      <c r="E281" s="15"/>
      <c r="H281" s="15"/>
      <c r="I281" s="15"/>
      <c r="J281" s="15"/>
      <c r="K281" s="15"/>
      <c r="L281" s="15"/>
      <c r="M281" s="15"/>
      <c r="N281" s="15"/>
    </row>
    <row r="282" spans="1:14" s="17" customFormat="1" ht="12.75">
      <c r="A282" s="15"/>
      <c r="C282" s="15"/>
      <c r="E282" s="15"/>
      <c r="H282" s="15"/>
      <c r="I282" s="15"/>
      <c r="J282" s="15"/>
      <c r="K282" s="15"/>
      <c r="L282" s="15"/>
      <c r="M282" s="15"/>
      <c r="N282" s="15"/>
    </row>
    <row r="283" spans="1:14" s="17" customFormat="1" ht="12.75">
      <c r="A283" s="15"/>
      <c r="C283" s="15"/>
      <c r="E283" s="15"/>
      <c r="H283" s="15"/>
      <c r="I283" s="15"/>
      <c r="J283" s="15"/>
      <c r="K283" s="15"/>
      <c r="L283" s="15"/>
      <c r="M283" s="15"/>
      <c r="N283" s="15"/>
    </row>
    <row r="284" spans="1:14" s="17" customFormat="1" ht="12.75">
      <c r="A284" s="15"/>
      <c r="C284" s="15"/>
      <c r="E284" s="15"/>
      <c r="H284" s="15"/>
      <c r="I284" s="15"/>
      <c r="J284" s="15"/>
      <c r="K284" s="15"/>
      <c r="L284" s="15"/>
      <c r="M284" s="15"/>
      <c r="N284" s="15"/>
    </row>
    <row r="285" spans="1:14" s="17" customFormat="1" ht="12.75">
      <c r="A285" s="15"/>
      <c r="C285" s="15"/>
      <c r="E285" s="15"/>
      <c r="H285" s="15"/>
      <c r="I285" s="15"/>
      <c r="J285" s="15"/>
      <c r="K285" s="15"/>
      <c r="L285" s="15"/>
      <c r="M285" s="15"/>
      <c r="N285" s="15"/>
    </row>
    <row r="286" spans="1:14" s="17" customFormat="1" ht="12.75">
      <c r="A286" s="15"/>
      <c r="C286" s="15"/>
      <c r="E286" s="15"/>
      <c r="H286" s="15"/>
      <c r="I286" s="15"/>
      <c r="J286" s="15"/>
      <c r="K286" s="15"/>
      <c r="L286" s="15"/>
      <c r="M286" s="15"/>
      <c r="N286" s="15"/>
    </row>
    <row r="287" spans="1:14" s="17" customFormat="1" ht="12.75">
      <c r="A287" s="15"/>
      <c r="C287" s="15"/>
      <c r="E287" s="15"/>
      <c r="H287" s="15"/>
      <c r="I287" s="15"/>
      <c r="J287" s="15"/>
      <c r="K287" s="15"/>
      <c r="L287" s="15"/>
      <c r="M287" s="15"/>
      <c r="N287" s="15"/>
    </row>
    <row r="288" spans="1:14" s="17" customFormat="1" ht="12.75">
      <c r="A288" s="15"/>
      <c r="C288" s="15"/>
      <c r="E288" s="15"/>
      <c r="H288" s="15"/>
      <c r="I288" s="15"/>
      <c r="J288" s="15"/>
      <c r="K288" s="15"/>
      <c r="L288" s="15"/>
      <c r="M288" s="15"/>
      <c r="N288" s="15"/>
    </row>
    <row r="289" spans="1:14" s="17" customFormat="1" ht="12.75">
      <c r="A289" s="15"/>
      <c r="C289" s="15"/>
      <c r="E289" s="15"/>
      <c r="H289" s="15"/>
      <c r="I289" s="15"/>
      <c r="J289" s="15"/>
      <c r="K289" s="15"/>
      <c r="L289" s="15"/>
      <c r="M289" s="15"/>
      <c r="N289" s="15"/>
    </row>
    <row r="290" spans="1:14" s="17" customFormat="1" ht="12.75">
      <c r="A290" s="15"/>
      <c r="C290" s="15"/>
      <c r="E290" s="15"/>
      <c r="H290" s="15"/>
      <c r="I290" s="15"/>
      <c r="J290" s="15"/>
      <c r="K290" s="15"/>
      <c r="L290" s="15"/>
      <c r="M290" s="15"/>
      <c r="N290" s="15"/>
    </row>
    <row r="291" spans="1:14" s="17" customFormat="1" ht="12.75">
      <c r="A291" s="15"/>
      <c r="C291" s="15"/>
      <c r="E291" s="15"/>
      <c r="H291" s="15"/>
      <c r="I291" s="15"/>
      <c r="J291" s="15"/>
      <c r="K291" s="15"/>
      <c r="L291" s="15"/>
      <c r="M291" s="15"/>
      <c r="N291" s="15"/>
    </row>
    <row r="292" spans="1:14" s="17" customFormat="1" ht="12.75">
      <c r="A292" s="15"/>
      <c r="C292" s="15"/>
      <c r="E292" s="15"/>
      <c r="H292" s="15"/>
      <c r="I292" s="15"/>
      <c r="J292" s="15"/>
      <c r="K292" s="15"/>
      <c r="L292" s="15"/>
      <c r="M292" s="15"/>
      <c r="N292" s="15"/>
    </row>
    <row r="293" spans="1:14" s="17" customFormat="1" ht="12.75">
      <c r="A293" s="15"/>
      <c r="C293" s="15"/>
      <c r="E293" s="15"/>
      <c r="H293" s="15"/>
      <c r="I293" s="15"/>
      <c r="J293" s="15"/>
      <c r="K293" s="15"/>
      <c r="L293" s="15"/>
      <c r="M293" s="15"/>
      <c r="N293" s="15"/>
    </row>
    <row r="294" spans="1:14" s="17" customFormat="1" ht="12.75">
      <c r="A294" s="15"/>
      <c r="C294" s="15"/>
      <c r="E294" s="15"/>
      <c r="H294" s="15"/>
      <c r="I294" s="15"/>
      <c r="J294" s="15"/>
      <c r="K294" s="15"/>
      <c r="L294" s="15"/>
      <c r="M294" s="15"/>
      <c r="N294" s="15"/>
    </row>
    <row r="295" spans="1:14" s="17" customFormat="1" ht="12.75">
      <c r="A295" s="15"/>
      <c r="C295" s="15"/>
      <c r="E295" s="15"/>
      <c r="H295" s="15"/>
      <c r="I295" s="15"/>
      <c r="J295" s="15"/>
      <c r="K295" s="15"/>
      <c r="L295" s="15"/>
      <c r="M295" s="15"/>
      <c r="N295" s="15"/>
    </row>
    <row r="296" spans="1:14" s="17" customFormat="1" ht="12.75">
      <c r="A296" s="15"/>
      <c r="C296" s="15"/>
      <c r="E296" s="15"/>
      <c r="H296" s="15"/>
      <c r="I296" s="15"/>
      <c r="J296" s="15"/>
      <c r="K296" s="15"/>
      <c r="L296" s="15"/>
      <c r="M296" s="15"/>
      <c r="N296" s="15"/>
    </row>
    <row r="297" spans="1:14" s="17" customFormat="1" ht="12.75">
      <c r="A297" s="15"/>
      <c r="C297" s="15"/>
      <c r="E297" s="15"/>
      <c r="H297" s="15"/>
      <c r="I297" s="15"/>
      <c r="J297" s="15"/>
      <c r="K297" s="15"/>
      <c r="L297" s="15"/>
      <c r="M297" s="15"/>
      <c r="N297" s="15"/>
    </row>
    <row r="298" spans="1:14" s="17" customFormat="1" ht="12.75">
      <c r="A298" s="15"/>
      <c r="C298" s="15"/>
      <c r="E298" s="15"/>
      <c r="H298" s="15"/>
      <c r="I298" s="15"/>
      <c r="J298" s="15"/>
      <c r="K298" s="15"/>
      <c r="L298" s="15"/>
      <c r="M298" s="15"/>
      <c r="N298" s="15"/>
    </row>
    <row r="299" spans="1:14" s="17" customFormat="1" ht="12.75">
      <c r="A299" s="15"/>
      <c r="C299" s="15"/>
      <c r="E299" s="15"/>
      <c r="H299" s="15"/>
      <c r="I299" s="15"/>
      <c r="J299" s="15"/>
      <c r="K299" s="15"/>
      <c r="L299" s="15"/>
      <c r="M299" s="15"/>
      <c r="N299" s="15"/>
    </row>
    <row r="300" spans="1:14" s="17" customFormat="1" ht="12.75">
      <c r="A300" s="15"/>
      <c r="C300" s="15"/>
      <c r="E300" s="15"/>
      <c r="H300" s="15"/>
      <c r="I300" s="15"/>
      <c r="J300" s="15"/>
      <c r="K300" s="15"/>
      <c r="L300" s="15"/>
      <c r="M300" s="15"/>
      <c r="N300" s="15"/>
    </row>
    <row r="301" spans="1:14" s="17" customFormat="1" ht="12.75">
      <c r="A301" s="15"/>
      <c r="C301" s="15"/>
      <c r="E301" s="15"/>
      <c r="H301" s="15"/>
      <c r="I301" s="15"/>
      <c r="J301" s="15"/>
      <c r="K301" s="15"/>
      <c r="L301" s="15"/>
      <c r="M301" s="15"/>
      <c r="N301" s="15"/>
    </row>
    <row r="302" spans="1:14" s="17" customFormat="1" ht="12.75">
      <c r="A302" s="15"/>
      <c r="C302" s="15"/>
      <c r="E302" s="15"/>
      <c r="H302" s="15"/>
      <c r="I302" s="15"/>
      <c r="J302" s="15"/>
      <c r="K302" s="15"/>
      <c r="L302" s="15"/>
      <c r="M302" s="15"/>
      <c r="N302" s="15"/>
    </row>
    <row r="303" spans="1:14" s="17" customFormat="1" ht="12.75">
      <c r="A303" s="15"/>
      <c r="C303" s="15"/>
      <c r="E303" s="15"/>
      <c r="H303" s="15"/>
      <c r="I303" s="15"/>
      <c r="J303" s="15"/>
      <c r="K303" s="15"/>
      <c r="L303" s="15"/>
      <c r="M303" s="15"/>
      <c r="N303" s="15"/>
    </row>
    <row r="304" spans="1:14" s="17" customFormat="1" ht="12.75">
      <c r="A304" s="15"/>
      <c r="C304" s="15"/>
      <c r="E304" s="15"/>
      <c r="H304" s="15"/>
      <c r="I304" s="15"/>
      <c r="J304" s="15"/>
      <c r="K304" s="15"/>
      <c r="L304" s="15"/>
      <c r="M304" s="15"/>
      <c r="N304" s="15"/>
    </row>
    <row r="305" spans="1:14" s="17" customFormat="1" ht="12.75">
      <c r="A305" s="15"/>
      <c r="C305" s="15"/>
      <c r="E305" s="15"/>
      <c r="H305" s="15"/>
      <c r="I305" s="15"/>
      <c r="J305" s="15"/>
      <c r="K305" s="15"/>
      <c r="L305" s="15"/>
      <c r="M305" s="15"/>
      <c r="N305" s="15"/>
    </row>
    <row r="306" spans="1:14" s="17" customFormat="1" ht="12.75">
      <c r="A306" s="15"/>
      <c r="C306" s="15"/>
      <c r="E306" s="15"/>
      <c r="H306" s="15"/>
      <c r="I306" s="15"/>
      <c r="J306" s="15"/>
      <c r="K306" s="15"/>
      <c r="L306" s="15"/>
      <c r="M306" s="15"/>
      <c r="N306" s="15"/>
    </row>
    <row r="307" spans="1:14" s="17" customFormat="1" ht="12.75">
      <c r="A307" s="15"/>
      <c r="C307" s="15"/>
      <c r="E307" s="15"/>
      <c r="H307" s="15"/>
      <c r="I307" s="15"/>
      <c r="J307" s="15"/>
      <c r="K307" s="15"/>
      <c r="L307" s="15"/>
      <c r="M307" s="15"/>
      <c r="N307" s="15"/>
    </row>
    <row r="308" spans="1:14" s="17" customFormat="1" ht="12.75">
      <c r="A308" s="15"/>
      <c r="C308" s="15"/>
      <c r="E308" s="15"/>
      <c r="H308" s="15"/>
      <c r="I308" s="15"/>
      <c r="J308" s="15"/>
      <c r="K308" s="15"/>
      <c r="L308" s="15"/>
      <c r="M308" s="15"/>
      <c r="N308" s="15"/>
    </row>
    <row r="309" spans="1:14" s="17" customFormat="1" ht="12.75">
      <c r="A309" s="15"/>
      <c r="C309" s="15"/>
      <c r="E309" s="15"/>
      <c r="H309" s="15"/>
      <c r="I309" s="15"/>
      <c r="J309" s="15"/>
      <c r="K309" s="15"/>
      <c r="L309" s="15"/>
      <c r="M309" s="15"/>
      <c r="N309" s="15"/>
    </row>
    <row r="310" spans="1:14" s="17" customFormat="1" ht="12.75">
      <c r="A310" s="15"/>
      <c r="C310" s="15"/>
      <c r="E310" s="15"/>
      <c r="H310" s="15"/>
      <c r="I310" s="15"/>
      <c r="J310" s="15"/>
      <c r="K310" s="15"/>
      <c r="L310" s="15"/>
      <c r="M310" s="15"/>
      <c r="N310" s="15"/>
    </row>
    <row r="311" spans="1:14" s="17" customFormat="1" ht="12.75">
      <c r="A311" s="15"/>
      <c r="C311" s="15"/>
      <c r="E311" s="15"/>
      <c r="H311" s="15"/>
      <c r="I311" s="15"/>
      <c r="J311" s="15"/>
      <c r="K311" s="15"/>
      <c r="L311" s="15"/>
      <c r="M311" s="15"/>
      <c r="N311" s="15"/>
    </row>
    <row r="312" spans="1:14" s="17" customFormat="1" ht="12.75">
      <c r="A312" s="15"/>
      <c r="C312" s="15"/>
      <c r="E312" s="15"/>
      <c r="H312" s="15"/>
      <c r="I312" s="15"/>
      <c r="J312" s="15"/>
      <c r="K312" s="15"/>
      <c r="L312" s="15"/>
      <c r="M312" s="15"/>
      <c r="N312" s="15"/>
    </row>
    <row r="313" spans="1:14" s="17" customFormat="1" ht="12.75">
      <c r="A313" s="15"/>
      <c r="C313" s="15"/>
      <c r="E313" s="15"/>
      <c r="H313" s="15"/>
      <c r="I313" s="15"/>
      <c r="J313" s="15"/>
      <c r="K313" s="15"/>
      <c r="L313" s="15"/>
      <c r="M313" s="15"/>
      <c r="N313" s="15"/>
    </row>
    <row r="314" spans="1:14" s="17" customFormat="1" ht="12.75">
      <c r="A314" s="15"/>
      <c r="C314" s="15"/>
      <c r="E314" s="15"/>
      <c r="H314" s="15"/>
      <c r="I314" s="15"/>
      <c r="J314" s="15"/>
      <c r="K314" s="15"/>
      <c r="L314" s="15"/>
      <c r="M314" s="15"/>
      <c r="N314" s="15"/>
    </row>
    <row r="315" spans="1:14" s="17" customFormat="1" ht="12.75">
      <c r="A315" s="15"/>
      <c r="C315" s="15"/>
      <c r="E315" s="15"/>
      <c r="H315" s="15"/>
      <c r="I315" s="15"/>
      <c r="J315" s="15"/>
      <c r="K315" s="15"/>
      <c r="L315" s="15"/>
      <c r="M315" s="15"/>
      <c r="N315" s="15"/>
    </row>
    <row r="316" spans="1:14" s="17" customFormat="1" ht="12.75">
      <c r="A316" s="15"/>
      <c r="C316" s="15"/>
      <c r="E316" s="15"/>
      <c r="H316" s="15"/>
      <c r="I316" s="15"/>
      <c r="J316" s="15"/>
      <c r="K316" s="15"/>
      <c r="L316" s="15"/>
      <c r="M316" s="15"/>
      <c r="N316" s="15"/>
    </row>
    <row r="317" spans="1:14" s="17" customFormat="1" ht="12.75">
      <c r="A317" s="15"/>
      <c r="C317" s="15"/>
      <c r="E317" s="15"/>
      <c r="H317" s="15"/>
      <c r="I317" s="15"/>
      <c r="J317" s="15"/>
      <c r="K317" s="15"/>
      <c r="L317" s="15"/>
      <c r="M317" s="15"/>
      <c r="N317" s="15"/>
    </row>
    <row r="318" spans="1:14" s="17" customFormat="1" ht="12.75">
      <c r="A318" s="15"/>
      <c r="C318" s="15"/>
      <c r="E318" s="15"/>
      <c r="H318" s="15"/>
      <c r="I318" s="15"/>
      <c r="J318" s="15"/>
      <c r="K318" s="15"/>
      <c r="L318" s="15"/>
      <c r="M318" s="15"/>
      <c r="N318" s="15"/>
    </row>
    <row r="319" spans="1:14" s="17" customFormat="1" ht="12.75">
      <c r="A319" s="15"/>
      <c r="C319" s="15"/>
      <c r="E319" s="15"/>
      <c r="H319" s="15"/>
      <c r="I319" s="15"/>
      <c r="J319" s="15"/>
      <c r="K319" s="15"/>
      <c r="L319" s="15"/>
      <c r="M319" s="15"/>
      <c r="N319" s="15"/>
    </row>
    <row r="320" spans="1:14" s="17" customFormat="1" ht="12.75">
      <c r="A320" s="15"/>
      <c r="C320" s="15"/>
      <c r="E320" s="15"/>
      <c r="H320" s="15"/>
      <c r="I320" s="15"/>
      <c r="J320" s="15"/>
      <c r="K320" s="15"/>
      <c r="L320" s="15"/>
      <c r="M320" s="15"/>
      <c r="N320" s="15"/>
    </row>
    <row r="321" spans="1:14" s="17" customFormat="1" ht="12.75">
      <c r="A321" s="15"/>
      <c r="C321" s="15"/>
      <c r="E321" s="15"/>
      <c r="H321" s="15"/>
      <c r="I321" s="15"/>
      <c r="J321" s="15"/>
      <c r="K321" s="15"/>
      <c r="L321" s="15"/>
      <c r="M321" s="15"/>
      <c r="N321" s="15"/>
    </row>
    <row r="322" spans="1:14" s="17" customFormat="1" ht="12.75">
      <c r="A322" s="15"/>
      <c r="C322" s="15"/>
      <c r="E322" s="15"/>
      <c r="H322" s="15"/>
      <c r="I322" s="15"/>
      <c r="J322" s="15"/>
      <c r="K322" s="15"/>
      <c r="L322" s="15"/>
      <c r="M322" s="15"/>
      <c r="N322" s="15"/>
    </row>
    <row r="323" spans="1:14" s="17" customFormat="1" ht="12.75">
      <c r="A323" s="15"/>
      <c r="C323" s="15"/>
      <c r="E323" s="15"/>
      <c r="H323" s="15"/>
      <c r="I323" s="15"/>
      <c r="J323" s="15"/>
      <c r="K323" s="15"/>
      <c r="L323" s="15"/>
      <c r="M323" s="15"/>
      <c r="N323" s="15"/>
    </row>
    <row r="324" spans="1:14" s="17" customFormat="1" ht="12.75">
      <c r="A324" s="15"/>
      <c r="C324" s="15"/>
      <c r="E324" s="15"/>
      <c r="H324" s="15"/>
      <c r="I324" s="15"/>
      <c r="J324" s="15"/>
      <c r="K324" s="15"/>
      <c r="L324" s="15"/>
      <c r="M324" s="15"/>
      <c r="N324" s="15"/>
    </row>
    <row r="325" spans="1:14" s="17" customFormat="1" ht="12.75">
      <c r="A325" s="15"/>
      <c r="C325" s="15"/>
      <c r="E325" s="15"/>
      <c r="H325" s="15"/>
      <c r="I325" s="15"/>
      <c r="J325" s="15"/>
      <c r="K325" s="15"/>
      <c r="L325" s="15"/>
      <c r="M325" s="15"/>
      <c r="N325" s="15"/>
    </row>
    <row r="326" spans="1:14" s="17" customFormat="1" ht="12.75">
      <c r="A326" s="15"/>
      <c r="C326" s="15"/>
      <c r="E326" s="15"/>
      <c r="H326" s="15"/>
      <c r="I326" s="15"/>
      <c r="J326" s="15"/>
      <c r="K326" s="15"/>
      <c r="L326" s="15"/>
      <c r="M326" s="15"/>
      <c r="N326" s="15"/>
    </row>
    <row r="327" spans="1:14" s="17" customFormat="1" ht="12.75">
      <c r="A327" s="15"/>
      <c r="C327" s="15"/>
      <c r="E327" s="15"/>
      <c r="H327" s="15"/>
      <c r="I327" s="15"/>
      <c r="J327" s="15"/>
      <c r="K327" s="15"/>
      <c r="L327" s="15"/>
      <c r="M327" s="15"/>
      <c r="N327" s="15"/>
    </row>
    <row r="328" spans="1:14" s="17" customFormat="1" ht="12.75">
      <c r="A328" s="15"/>
      <c r="C328" s="15"/>
      <c r="E328" s="15"/>
      <c r="H328" s="15"/>
      <c r="I328" s="15"/>
      <c r="J328" s="15"/>
      <c r="K328" s="15"/>
      <c r="L328" s="15"/>
      <c r="M328" s="15"/>
      <c r="N328" s="15"/>
    </row>
    <row r="329" spans="1:14" s="17" customFormat="1" ht="12.75">
      <c r="A329" s="15"/>
      <c r="C329" s="15"/>
      <c r="E329" s="15"/>
      <c r="H329" s="15"/>
      <c r="I329" s="15"/>
      <c r="J329" s="15"/>
      <c r="K329" s="15"/>
      <c r="L329" s="15"/>
      <c r="M329" s="15"/>
      <c r="N329" s="15"/>
    </row>
    <row r="330" spans="1:14" s="17" customFormat="1" ht="12.75">
      <c r="A330" s="15"/>
      <c r="C330" s="15"/>
      <c r="E330" s="15"/>
      <c r="H330" s="15"/>
      <c r="I330" s="15"/>
      <c r="J330" s="15"/>
      <c r="K330" s="15"/>
      <c r="L330" s="15"/>
      <c r="M330" s="15"/>
      <c r="N330" s="15"/>
    </row>
    <row r="331" spans="1:14" s="17" customFormat="1" ht="12.75">
      <c r="A331" s="15"/>
      <c r="C331" s="15"/>
      <c r="E331" s="15"/>
      <c r="H331" s="15"/>
      <c r="I331" s="15"/>
      <c r="J331" s="15"/>
      <c r="K331" s="15"/>
      <c r="L331" s="15"/>
      <c r="M331" s="15"/>
      <c r="N331" s="15"/>
    </row>
    <row r="332" spans="1:14" s="17" customFormat="1" ht="12.75">
      <c r="A332" s="15"/>
      <c r="C332" s="15"/>
      <c r="E332" s="15"/>
      <c r="H332" s="15"/>
      <c r="I332" s="15"/>
      <c r="J332" s="15"/>
      <c r="K332" s="15"/>
      <c r="L332" s="15"/>
      <c r="M332" s="15"/>
      <c r="N332" s="15"/>
    </row>
    <row r="333" spans="1:14" s="17" customFormat="1" ht="12.75">
      <c r="A333" s="15"/>
      <c r="C333" s="15"/>
      <c r="E333" s="15"/>
      <c r="H333" s="15"/>
      <c r="I333" s="15"/>
      <c r="J333" s="15"/>
      <c r="K333" s="15"/>
      <c r="L333" s="15"/>
      <c r="M333" s="15"/>
      <c r="N333" s="15"/>
    </row>
    <row r="334" spans="1:14" s="17" customFormat="1" ht="12.75">
      <c r="A334" s="15"/>
      <c r="C334" s="15"/>
      <c r="E334" s="15"/>
      <c r="H334" s="15"/>
      <c r="I334" s="15"/>
      <c r="J334" s="15"/>
      <c r="K334" s="15"/>
      <c r="L334" s="15"/>
      <c r="M334" s="15"/>
      <c r="N334" s="15"/>
    </row>
    <row r="335" spans="1:14" s="17" customFormat="1" ht="12.75">
      <c r="A335" s="15"/>
      <c r="C335" s="15"/>
      <c r="E335" s="15"/>
      <c r="H335" s="15"/>
      <c r="I335" s="15"/>
      <c r="J335" s="15"/>
      <c r="K335" s="15"/>
      <c r="L335" s="15"/>
      <c r="M335" s="15"/>
      <c r="N335" s="15"/>
    </row>
    <row r="336" spans="1:14" s="17" customFormat="1" ht="12.75">
      <c r="A336" s="15"/>
      <c r="C336" s="15"/>
      <c r="E336" s="15"/>
      <c r="H336" s="15"/>
      <c r="I336" s="15"/>
      <c r="J336" s="15"/>
      <c r="K336" s="15"/>
      <c r="L336" s="15"/>
      <c r="M336" s="15"/>
      <c r="N336" s="15"/>
    </row>
    <row r="337" spans="1:14" s="17" customFormat="1" ht="12.75">
      <c r="A337" s="15"/>
      <c r="C337" s="15"/>
      <c r="E337" s="15"/>
      <c r="H337" s="15"/>
      <c r="I337" s="15"/>
      <c r="J337" s="15"/>
      <c r="K337" s="15"/>
      <c r="L337" s="15"/>
      <c r="M337" s="15"/>
      <c r="N337" s="15"/>
    </row>
    <row r="338" spans="1:14" s="17" customFormat="1" ht="12.75">
      <c r="A338" s="15"/>
      <c r="C338" s="15"/>
      <c r="E338" s="15"/>
      <c r="H338" s="15"/>
      <c r="I338" s="15"/>
      <c r="J338" s="15"/>
      <c r="K338" s="15"/>
      <c r="L338" s="15"/>
      <c r="M338" s="15"/>
      <c r="N338" s="15"/>
    </row>
    <row r="339" spans="1:14" s="17" customFormat="1" ht="12.75">
      <c r="A339" s="15"/>
      <c r="C339" s="15"/>
      <c r="E339" s="15"/>
      <c r="H339" s="15"/>
      <c r="I339" s="15"/>
      <c r="J339" s="15"/>
      <c r="K339" s="15"/>
      <c r="L339" s="15"/>
      <c r="M339" s="15"/>
      <c r="N339" s="15"/>
    </row>
    <row r="340" spans="1:14" s="17" customFormat="1" ht="12.75">
      <c r="A340" s="15"/>
      <c r="C340" s="15"/>
      <c r="E340" s="15"/>
      <c r="H340" s="15"/>
      <c r="I340" s="15"/>
      <c r="J340" s="15"/>
      <c r="K340" s="15"/>
      <c r="L340" s="15"/>
      <c r="M340" s="15"/>
      <c r="N340" s="15"/>
    </row>
    <row r="341" spans="1:14" s="17" customFormat="1" ht="12.75">
      <c r="A341" s="15"/>
      <c r="C341" s="15"/>
      <c r="E341" s="15"/>
      <c r="H341" s="15"/>
      <c r="I341" s="15"/>
      <c r="J341" s="15"/>
      <c r="K341" s="15"/>
      <c r="L341" s="15"/>
      <c r="M341" s="15"/>
      <c r="N341" s="15"/>
    </row>
    <row r="342" spans="1:14" s="17" customFormat="1" ht="12.75">
      <c r="A342" s="15"/>
      <c r="C342" s="15"/>
      <c r="E342" s="15"/>
      <c r="H342" s="15"/>
      <c r="I342" s="15"/>
      <c r="J342" s="15"/>
      <c r="K342" s="15"/>
      <c r="L342" s="15"/>
      <c r="M342" s="15"/>
      <c r="N342" s="15"/>
    </row>
    <row r="343" spans="1:14" s="17" customFormat="1" ht="12.75">
      <c r="A343" s="15"/>
      <c r="C343" s="15"/>
      <c r="E343" s="15"/>
      <c r="H343" s="15"/>
      <c r="I343" s="15"/>
      <c r="J343" s="15"/>
      <c r="K343" s="15"/>
      <c r="L343" s="15"/>
      <c r="M343" s="15"/>
      <c r="N343" s="15"/>
    </row>
    <row r="344" spans="1:14" s="17" customFormat="1" ht="12.75">
      <c r="A344" s="15"/>
      <c r="C344" s="15"/>
      <c r="E344" s="15"/>
      <c r="H344" s="15"/>
      <c r="I344" s="15"/>
      <c r="J344" s="15"/>
      <c r="K344" s="15"/>
      <c r="L344" s="15"/>
      <c r="M344" s="15"/>
      <c r="N344" s="15"/>
    </row>
    <row r="345" spans="1:14" s="17" customFormat="1" ht="12.75">
      <c r="A345" s="15"/>
      <c r="C345" s="15"/>
      <c r="E345" s="15"/>
      <c r="H345" s="15"/>
      <c r="I345" s="15"/>
      <c r="J345" s="15"/>
      <c r="K345" s="15"/>
      <c r="L345" s="15"/>
      <c r="M345" s="15"/>
      <c r="N345" s="15"/>
    </row>
    <row r="346" spans="1:14" s="17" customFormat="1" ht="12.75">
      <c r="A346" s="15"/>
      <c r="C346" s="15"/>
      <c r="E346" s="15"/>
      <c r="H346" s="15"/>
      <c r="I346" s="15"/>
      <c r="J346" s="15"/>
      <c r="K346" s="15"/>
      <c r="L346" s="15"/>
      <c r="M346" s="15"/>
      <c r="N346" s="15"/>
    </row>
    <row r="347" spans="1:14" s="17" customFormat="1" ht="12.75">
      <c r="A347" s="15"/>
      <c r="C347" s="15"/>
      <c r="E347" s="15"/>
      <c r="H347" s="15"/>
      <c r="I347" s="15"/>
      <c r="J347" s="15"/>
      <c r="K347" s="15"/>
      <c r="L347" s="15"/>
      <c r="M347" s="15"/>
      <c r="N347" s="15"/>
    </row>
    <row r="348" spans="1:14" s="17" customFormat="1" ht="12.75">
      <c r="A348" s="15"/>
      <c r="C348" s="15"/>
      <c r="E348" s="15"/>
      <c r="H348" s="15"/>
      <c r="I348" s="15"/>
      <c r="J348" s="15"/>
      <c r="K348" s="15"/>
      <c r="L348" s="15"/>
      <c r="M348" s="15"/>
      <c r="N348" s="15"/>
    </row>
    <row r="349" spans="1:14" s="17" customFormat="1" ht="12.75">
      <c r="A349" s="15"/>
      <c r="C349" s="15"/>
      <c r="E349" s="15"/>
      <c r="H349" s="15"/>
      <c r="I349" s="15"/>
      <c r="J349" s="15"/>
      <c r="K349" s="15"/>
      <c r="L349" s="15"/>
      <c r="M349" s="15"/>
      <c r="N349" s="15"/>
    </row>
    <row r="350" spans="1:14" s="17" customFormat="1" ht="12.75">
      <c r="A350" s="15"/>
      <c r="C350" s="15"/>
      <c r="E350" s="15"/>
      <c r="H350" s="15"/>
      <c r="I350" s="15"/>
      <c r="J350" s="15"/>
      <c r="K350" s="15"/>
      <c r="L350" s="15"/>
      <c r="M350" s="15"/>
      <c r="N350" s="15"/>
    </row>
    <row r="351" spans="1:14" s="17" customFormat="1" ht="12.75">
      <c r="A351" s="15"/>
      <c r="C351" s="15"/>
      <c r="E351" s="15"/>
      <c r="H351" s="15"/>
      <c r="I351" s="15"/>
      <c r="J351" s="15"/>
      <c r="K351" s="15"/>
      <c r="L351" s="15"/>
      <c r="M351" s="15"/>
      <c r="N351" s="15"/>
    </row>
    <row r="352" spans="1:14" s="17" customFormat="1" ht="12.75">
      <c r="A352" s="15"/>
      <c r="C352" s="15"/>
      <c r="E352" s="15"/>
      <c r="H352" s="15"/>
      <c r="I352" s="15"/>
      <c r="J352" s="15"/>
      <c r="K352" s="15"/>
      <c r="L352" s="15"/>
      <c r="M352" s="15"/>
      <c r="N352" s="15"/>
    </row>
    <row r="353" spans="1:14" s="17" customFormat="1" ht="12.75">
      <c r="A353" s="15"/>
      <c r="C353" s="15"/>
      <c r="E353" s="15"/>
      <c r="H353" s="15"/>
      <c r="I353" s="15"/>
      <c r="J353" s="15"/>
      <c r="K353" s="15"/>
      <c r="L353" s="15"/>
      <c r="M353" s="15"/>
      <c r="N353" s="15"/>
    </row>
    <row r="354" spans="1:14" s="17" customFormat="1" ht="12.75">
      <c r="A354" s="15"/>
      <c r="C354" s="15"/>
      <c r="E354" s="15"/>
      <c r="H354" s="15"/>
      <c r="I354" s="15"/>
      <c r="J354" s="15"/>
      <c r="K354" s="15"/>
      <c r="L354" s="15"/>
      <c r="M354" s="15"/>
      <c r="N354" s="15"/>
    </row>
    <row r="355" spans="1:14" s="17" customFormat="1" ht="12.75">
      <c r="A355" s="15"/>
      <c r="C355" s="15"/>
      <c r="E355" s="15"/>
      <c r="H355" s="15"/>
      <c r="I355" s="15"/>
      <c r="J355" s="15"/>
      <c r="K355" s="15"/>
      <c r="L355" s="15"/>
      <c r="M355" s="15"/>
      <c r="N355" s="15"/>
    </row>
    <row r="356" spans="1:14" s="17" customFormat="1" ht="12.75">
      <c r="A356" s="15"/>
      <c r="C356" s="15"/>
      <c r="E356" s="15"/>
      <c r="H356" s="15"/>
      <c r="I356" s="15"/>
      <c r="J356" s="15"/>
      <c r="K356" s="15"/>
      <c r="L356" s="15"/>
      <c r="M356" s="15"/>
      <c r="N356" s="15"/>
    </row>
    <row r="357" spans="1:14" s="17" customFormat="1" ht="12.75">
      <c r="A357" s="15"/>
      <c r="C357" s="15"/>
      <c r="E357" s="15"/>
      <c r="H357" s="15"/>
      <c r="I357" s="15"/>
      <c r="J357" s="15"/>
      <c r="K357" s="15"/>
      <c r="L357" s="15"/>
      <c r="M357" s="15"/>
      <c r="N357" s="15"/>
    </row>
    <row r="358" spans="1:14" s="17" customFormat="1" ht="12.75">
      <c r="A358" s="15"/>
      <c r="C358" s="15"/>
      <c r="E358" s="15"/>
      <c r="H358" s="15"/>
      <c r="I358" s="15"/>
      <c r="J358" s="15"/>
      <c r="K358" s="15"/>
      <c r="L358" s="15"/>
      <c r="M358" s="15"/>
      <c r="N358" s="15"/>
    </row>
    <row r="359" spans="1:14" s="17" customFormat="1" ht="12.75">
      <c r="A359" s="15"/>
      <c r="C359" s="15"/>
      <c r="E359" s="15"/>
      <c r="H359" s="15"/>
      <c r="I359" s="15"/>
      <c r="J359" s="15"/>
      <c r="K359" s="15"/>
      <c r="L359" s="15"/>
      <c r="M359" s="15"/>
      <c r="N359" s="15"/>
    </row>
    <row r="360" spans="1:14" s="17" customFormat="1" ht="12.75">
      <c r="A360" s="15"/>
      <c r="C360" s="15"/>
      <c r="E360" s="15"/>
      <c r="H360" s="15"/>
      <c r="I360" s="15"/>
      <c r="J360" s="15"/>
      <c r="K360" s="15"/>
      <c r="L360" s="15"/>
      <c r="M360" s="15"/>
      <c r="N360" s="15"/>
    </row>
    <row r="361" spans="1:14" s="17" customFormat="1" ht="12.75">
      <c r="A361" s="15"/>
      <c r="C361" s="15"/>
      <c r="E361" s="15"/>
      <c r="H361" s="15"/>
      <c r="I361" s="15"/>
      <c r="J361" s="15"/>
      <c r="K361" s="15"/>
      <c r="L361" s="15"/>
      <c r="M361" s="15"/>
      <c r="N361" s="15"/>
    </row>
    <row r="362" spans="1:14" s="17" customFormat="1" ht="12.75">
      <c r="A362" s="15"/>
      <c r="C362" s="15"/>
      <c r="E362" s="15"/>
      <c r="H362" s="15"/>
      <c r="I362" s="15"/>
      <c r="J362" s="15"/>
      <c r="K362" s="15"/>
      <c r="L362" s="15"/>
      <c r="M362" s="15"/>
      <c r="N362" s="15"/>
    </row>
    <row r="363" spans="1:14" s="17" customFormat="1" ht="12.75">
      <c r="A363" s="15"/>
      <c r="C363" s="15"/>
      <c r="E363" s="15"/>
      <c r="H363" s="15"/>
      <c r="I363" s="15"/>
      <c r="J363" s="15"/>
      <c r="K363" s="15"/>
      <c r="L363" s="15"/>
      <c r="M363" s="15"/>
      <c r="N363" s="15"/>
    </row>
    <row r="364" spans="1:14" s="17" customFormat="1" ht="12.75">
      <c r="A364" s="15"/>
      <c r="C364" s="15"/>
      <c r="E364" s="15"/>
      <c r="H364" s="15"/>
      <c r="I364" s="15"/>
      <c r="J364" s="15"/>
      <c r="K364" s="15"/>
      <c r="L364" s="15"/>
      <c r="M364" s="15"/>
      <c r="N364" s="15"/>
    </row>
    <row r="365" spans="1:14" s="17" customFormat="1" ht="12.75">
      <c r="A365" s="15"/>
      <c r="C365" s="15"/>
      <c r="E365" s="15"/>
      <c r="H365" s="15"/>
      <c r="I365" s="15"/>
      <c r="J365" s="15"/>
      <c r="K365" s="15"/>
      <c r="L365" s="15"/>
      <c r="M365" s="15"/>
      <c r="N365" s="15"/>
    </row>
    <row r="366" spans="1:14" s="17" customFormat="1" ht="12.75">
      <c r="A366" s="15"/>
      <c r="C366" s="15"/>
      <c r="E366" s="15"/>
      <c r="H366" s="15"/>
      <c r="I366" s="15"/>
      <c r="J366" s="15"/>
      <c r="K366" s="15"/>
      <c r="L366" s="15"/>
      <c r="M366" s="15"/>
      <c r="N366" s="15"/>
    </row>
    <row r="367" spans="1:14" s="17" customFormat="1" ht="12.75">
      <c r="A367" s="15"/>
      <c r="C367" s="15"/>
      <c r="E367" s="15"/>
      <c r="H367" s="15"/>
      <c r="I367" s="15"/>
      <c r="J367" s="15"/>
      <c r="K367" s="15"/>
      <c r="L367" s="15"/>
      <c r="M367" s="15"/>
      <c r="N367" s="15"/>
    </row>
    <row r="368" spans="1:14" s="17" customFormat="1" ht="12.75">
      <c r="A368" s="15"/>
      <c r="C368" s="15"/>
      <c r="E368" s="15"/>
      <c r="H368" s="15"/>
      <c r="I368" s="15"/>
      <c r="J368" s="15"/>
      <c r="K368" s="15"/>
      <c r="L368" s="15"/>
      <c r="M368" s="15"/>
      <c r="N368" s="15"/>
    </row>
    <row r="369" spans="1:14" s="17" customFormat="1" ht="12.75">
      <c r="A369" s="15"/>
      <c r="C369" s="15"/>
      <c r="E369" s="15"/>
      <c r="H369" s="15"/>
      <c r="I369" s="15"/>
      <c r="J369" s="15"/>
      <c r="K369" s="15"/>
      <c r="L369" s="15"/>
      <c r="M369" s="15"/>
      <c r="N369" s="15"/>
    </row>
    <row r="370" spans="1:14" s="17" customFormat="1" ht="12.75">
      <c r="A370" s="15"/>
      <c r="C370" s="15"/>
      <c r="E370" s="15"/>
      <c r="H370" s="15"/>
      <c r="I370" s="15"/>
      <c r="J370" s="15"/>
      <c r="K370" s="15"/>
      <c r="L370" s="15"/>
      <c r="M370" s="15"/>
      <c r="N370" s="15"/>
    </row>
    <row r="371" spans="1:14" s="17" customFormat="1" ht="12.75">
      <c r="A371" s="15"/>
      <c r="C371" s="15"/>
      <c r="E371" s="15"/>
      <c r="H371" s="15"/>
      <c r="I371" s="15"/>
      <c r="J371" s="15"/>
      <c r="K371" s="15"/>
      <c r="L371" s="15"/>
      <c r="M371" s="15"/>
      <c r="N371" s="15"/>
    </row>
    <row r="372" spans="1:14" s="17" customFormat="1" ht="12.75">
      <c r="A372" s="15"/>
      <c r="C372" s="15"/>
      <c r="E372" s="15"/>
      <c r="H372" s="15"/>
      <c r="I372" s="15"/>
      <c r="J372" s="15"/>
      <c r="K372" s="15"/>
      <c r="L372" s="15"/>
      <c r="M372" s="15"/>
      <c r="N372" s="15"/>
    </row>
    <row r="373" spans="1:14" s="17" customFormat="1" ht="12.75">
      <c r="A373" s="15"/>
      <c r="C373" s="15"/>
      <c r="E373" s="15"/>
      <c r="H373" s="15"/>
      <c r="I373" s="15"/>
      <c r="J373" s="15"/>
      <c r="K373" s="15"/>
      <c r="L373" s="15"/>
      <c r="M373" s="15"/>
      <c r="N373" s="15"/>
    </row>
    <row r="374" spans="1:14" s="17" customFormat="1" ht="12.75">
      <c r="A374" s="15"/>
      <c r="C374" s="15"/>
      <c r="E374" s="15"/>
      <c r="H374" s="15"/>
      <c r="I374" s="15"/>
      <c r="J374" s="15"/>
      <c r="K374" s="15"/>
      <c r="L374" s="15"/>
      <c r="M374" s="15"/>
      <c r="N374" s="15"/>
    </row>
    <row r="375" spans="1:14" s="17" customFormat="1" ht="12.75">
      <c r="A375" s="15"/>
      <c r="C375" s="15"/>
      <c r="E375" s="15"/>
      <c r="H375" s="15"/>
      <c r="I375" s="15"/>
      <c r="J375" s="15"/>
      <c r="K375" s="15"/>
      <c r="L375" s="15"/>
      <c r="M375" s="15"/>
      <c r="N375" s="15"/>
    </row>
    <row r="376" spans="1:14" s="17" customFormat="1" ht="12.75">
      <c r="A376" s="15"/>
      <c r="C376" s="15"/>
      <c r="E376" s="15"/>
      <c r="H376" s="15"/>
      <c r="I376" s="15"/>
      <c r="J376" s="15"/>
      <c r="K376" s="15"/>
      <c r="L376" s="15"/>
      <c r="M376" s="15"/>
      <c r="N376" s="15"/>
    </row>
    <row r="377" spans="1:14" s="17" customFormat="1" ht="12.75">
      <c r="A377" s="15"/>
      <c r="C377" s="15"/>
      <c r="E377" s="15"/>
      <c r="H377" s="15"/>
      <c r="I377" s="15"/>
      <c r="J377" s="15"/>
      <c r="K377" s="15"/>
      <c r="L377" s="15"/>
      <c r="M377" s="15"/>
      <c r="N377" s="15"/>
    </row>
    <row r="378" spans="1:14" s="17" customFormat="1" ht="12.75">
      <c r="A378" s="15"/>
      <c r="C378" s="15"/>
      <c r="E378" s="15"/>
      <c r="H378" s="15"/>
      <c r="I378" s="15"/>
      <c r="J378" s="15"/>
      <c r="K378" s="15"/>
      <c r="L378" s="15"/>
      <c r="M378" s="15"/>
      <c r="N378" s="15"/>
    </row>
    <row r="379" spans="1:14" s="17" customFormat="1" ht="12.75">
      <c r="A379" s="15"/>
      <c r="C379" s="15"/>
      <c r="E379" s="15"/>
      <c r="H379" s="15"/>
      <c r="I379" s="15"/>
      <c r="J379" s="15"/>
      <c r="K379" s="15"/>
      <c r="L379" s="15"/>
      <c r="M379" s="15"/>
      <c r="N379" s="15"/>
    </row>
    <row r="380" spans="1:14" s="17" customFormat="1" ht="12.75">
      <c r="A380" s="15"/>
      <c r="C380" s="15"/>
      <c r="E380" s="15"/>
      <c r="H380" s="15"/>
      <c r="I380" s="15"/>
      <c r="J380" s="15"/>
      <c r="K380" s="15"/>
      <c r="L380" s="15"/>
      <c r="M380" s="15"/>
      <c r="N380" s="15"/>
    </row>
    <row r="381" spans="1:14" s="17" customFormat="1" ht="12.75">
      <c r="A381" s="15"/>
      <c r="C381" s="15"/>
      <c r="E381" s="15"/>
      <c r="H381" s="15"/>
      <c r="I381" s="15"/>
      <c r="J381" s="15"/>
      <c r="K381" s="15"/>
      <c r="L381" s="15"/>
      <c r="M381" s="15"/>
      <c r="N381" s="15"/>
    </row>
    <row r="382" spans="1:14" s="17" customFormat="1" ht="12.75">
      <c r="A382" s="15"/>
      <c r="C382" s="15"/>
      <c r="E382" s="15"/>
      <c r="H382" s="15"/>
      <c r="I382" s="15"/>
      <c r="J382" s="15"/>
      <c r="K382" s="15"/>
      <c r="L382" s="15"/>
      <c r="M382" s="15"/>
      <c r="N382" s="15"/>
    </row>
    <row r="383" spans="1:14" s="17" customFormat="1" ht="12.75">
      <c r="A383" s="15"/>
      <c r="C383" s="15"/>
      <c r="E383" s="15"/>
      <c r="H383" s="15"/>
      <c r="I383" s="15"/>
      <c r="J383" s="15"/>
      <c r="K383" s="15"/>
      <c r="L383" s="15"/>
      <c r="M383" s="15"/>
      <c r="N383" s="15"/>
    </row>
    <row r="384" spans="1:14" s="17" customFormat="1" ht="12.75">
      <c r="A384" s="15"/>
      <c r="C384" s="15"/>
      <c r="E384" s="15"/>
      <c r="H384" s="15"/>
      <c r="I384" s="15"/>
      <c r="J384" s="15"/>
      <c r="K384" s="15"/>
      <c r="L384" s="15"/>
      <c r="M384" s="15"/>
      <c r="N384" s="15"/>
    </row>
    <row r="385" spans="1:14" s="17" customFormat="1" ht="12.75">
      <c r="A385" s="15"/>
      <c r="C385" s="15"/>
      <c r="E385" s="15"/>
      <c r="H385" s="15"/>
      <c r="I385" s="15"/>
      <c r="J385" s="15"/>
      <c r="K385" s="15"/>
      <c r="L385" s="15"/>
      <c r="M385" s="15"/>
      <c r="N385" s="15"/>
    </row>
    <row r="386" spans="1:14" s="17" customFormat="1" ht="12.75">
      <c r="A386" s="15"/>
      <c r="C386" s="15"/>
      <c r="E386" s="15"/>
      <c r="H386" s="15"/>
      <c r="I386" s="15"/>
      <c r="J386" s="15"/>
      <c r="K386" s="15"/>
      <c r="L386" s="15"/>
      <c r="M386" s="15"/>
      <c r="N386" s="15"/>
    </row>
    <row r="387" spans="1:14" s="17" customFormat="1" ht="12.75">
      <c r="A387" s="15"/>
      <c r="C387" s="15"/>
      <c r="E387" s="15"/>
      <c r="H387" s="15"/>
      <c r="I387" s="15"/>
      <c r="J387" s="15"/>
      <c r="K387" s="15"/>
      <c r="L387" s="15"/>
      <c r="M387" s="15"/>
      <c r="N387" s="15"/>
    </row>
    <row r="388" spans="1:14" s="17" customFormat="1" ht="12.75">
      <c r="A388" s="15"/>
      <c r="C388" s="15"/>
      <c r="E388" s="15"/>
      <c r="H388" s="15"/>
      <c r="I388" s="15"/>
      <c r="J388" s="15"/>
      <c r="K388" s="15"/>
      <c r="L388" s="15"/>
      <c r="M388" s="15"/>
      <c r="N388" s="15"/>
    </row>
    <row r="389" spans="1:14" s="17" customFormat="1" ht="12.75">
      <c r="A389" s="15"/>
      <c r="C389" s="15"/>
      <c r="E389" s="15"/>
      <c r="H389" s="15"/>
      <c r="I389" s="15"/>
      <c r="J389" s="15"/>
      <c r="K389" s="15"/>
      <c r="L389" s="15"/>
      <c r="M389" s="15"/>
      <c r="N389" s="15"/>
    </row>
    <row r="390" spans="1:14" s="17" customFormat="1" ht="12.75">
      <c r="A390" s="15"/>
      <c r="C390" s="15"/>
      <c r="E390" s="15"/>
      <c r="H390" s="15"/>
      <c r="I390" s="15"/>
      <c r="J390" s="15"/>
      <c r="K390" s="15"/>
      <c r="L390" s="15"/>
      <c r="M390" s="15"/>
      <c r="N390" s="15"/>
    </row>
    <row r="391" spans="1:14" s="17" customFormat="1" ht="12.75">
      <c r="A391" s="15"/>
      <c r="C391" s="15"/>
      <c r="E391" s="15"/>
      <c r="H391" s="15"/>
      <c r="I391" s="15"/>
      <c r="J391" s="15"/>
      <c r="K391" s="15"/>
      <c r="L391" s="15"/>
      <c r="M391" s="15"/>
      <c r="N391" s="15"/>
    </row>
    <row r="392" spans="1:14" s="17" customFormat="1" ht="12.75">
      <c r="A392" s="15"/>
      <c r="C392" s="15"/>
      <c r="E392" s="15"/>
      <c r="H392" s="15"/>
      <c r="I392" s="15"/>
      <c r="J392" s="15"/>
      <c r="K392" s="15"/>
      <c r="L392" s="15"/>
      <c r="M392" s="15"/>
      <c r="N392" s="15"/>
    </row>
    <row r="393" spans="1:14" s="17" customFormat="1" ht="12.75">
      <c r="A393" s="15"/>
      <c r="C393" s="15"/>
      <c r="E393" s="15"/>
      <c r="H393" s="15"/>
      <c r="I393" s="15"/>
      <c r="J393" s="15"/>
      <c r="K393" s="15"/>
      <c r="L393" s="15"/>
      <c r="M393" s="15"/>
      <c r="N393" s="15"/>
    </row>
    <row r="394" spans="1:14" s="17" customFormat="1" ht="12.75">
      <c r="A394" s="15"/>
      <c r="C394" s="15"/>
      <c r="E394" s="15"/>
      <c r="H394" s="15"/>
      <c r="I394" s="15"/>
      <c r="J394" s="15"/>
      <c r="K394" s="15"/>
      <c r="L394" s="15"/>
      <c r="M394" s="15"/>
      <c r="N394" s="15"/>
    </row>
    <row r="395" spans="1:14" s="17" customFormat="1" ht="12.75">
      <c r="A395" s="15"/>
      <c r="C395" s="15"/>
      <c r="E395" s="15"/>
      <c r="H395" s="15"/>
      <c r="I395" s="15"/>
      <c r="J395" s="15"/>
      <c r="K395" s="15"/>
      <c r="L395" s="15"/>
      <c r="M395" s="15"/>
      <c r="N395" s="15"/>
    </row>
    <row r="396" spans="1:14" s="17" customFormat="1" ht="12.75">
      <c r="A396" s="15"/>
      <c r="C396" s="15"/>
      <c r="E396" s="15"/>
      <c r="H396" s="15"/>
      <c r="I396" s="15"/>
      <c r="J396" s="15"/>
      <c r="K396" s="15"/>
      <c r="L396" s="15"/>
      <c r="M396" s="15"/>
      <c r="N396" s="15"/>
    </row>
    <row r="397" spans="1:14" s="17" customFormat="1" ht="12.75">
      <c r="A397" s="15"/>
      <c r="C397" s="15"/>
      <c r="E397" s="15"/>
      <c r="H397" s="15"/>
      <c r="I397" s="15"/>
      <c r="J397" s="15"/>
      <c r="K397" s="15"/>
      <c r="L397" s="15"/>
      <c r="M397" s="15"/>
      <c r="N397" s="15"/>
    </row>
    <row r="398" spans="1:14" s="17" customFormat="1" ht="12.75">
      <c r="A398" s="15"/>
      <c r="C398" s="15"/>
      <c r="E398" s="15"/>
      <c r="H398" s="15"/>
      <c r="I398" s="15"/>
      <c r="J398" s="15"/>
      <c r="K398" s="15"/>
      <c r="L398" s="15"/>
      <c r="M398" s="15"/>
      <c r="N398" s="15"/>
    </row>
    <row r="399" spans="1:14" s="17" customFormat="1" ht="12.75">
      <c r="A399" s="15"/>
      <c r="C399" s="15"/>
      <c r="E399" s="15"/>
      <c r="H399" s="15"/>
      <c r="I399" s="15"/>
      <c r="J399" s="15"/>
      <c r="K399" s="15"/>
      <c r="L399" s="15"/>
      <c r="M399" s="15"/>
      <c r="N399" s="15"/>
    </row>
    <row r="400" spans="1:14" s="17" customFormat="1" ht="12.75">
      <c r="A400" s="15"/>
      <c r="C400" s="15"/>
      <c r="E400" s="15"/>
      <c r="H400" s="15"/>
      <c r="I400" s="15"/>
      <c r="J400" s="15"/>
      <c r="K400" s="15"/>
      <c r="L400" s="15"/>
      <c r="M400" s="15"/>
      <c r="N400" s="15"/>
    </row>
    <row r="401" spans="1:14" s="17" customFormat="1" ht="12.75">
      <c r="A401" s="15"/>
      <c r="C401" s="15"/>
      <c r="E401" s="15"/>
      <c r="H401" s="15"/>
      <c r="I401" s="15"/>
      <c r="J401" s="15"/>
      <c r="K401" s="15"/>
      <c r="L401" s="15"/>
      <c r="M401" s="15"/>
      <c r="N401" s="15"/>
    </row>
    <row r="402" spans="1:14" s="17" customFormat="1" ht="12.75">
      <c r="A402" s="15"/>
      <c r="C402" s="15"/>
      <c r="E402" s="15"/>
      <c r="H402" s="15"/>
      <c r="I402" s="15"/>
      <c r="J402" s="15"/>
      <c r="K402" s="15"/>
      <c r="L402" s="15"/>
      <c r="M402" s="15"/>
      <c r="N402" s="15"/>
    </row>
    <row r="403" spans="1:14" s="17" customFormat="1" ht="12.75">
      <c r="A403" s="15"/>
      <c r="C403" s="15"/>
      <c r="E403" s="15"/>
      <c r="H403" s="15"/>
      <c r="I403" s="15"/>
      <c r="J403" s="15"/>
      <c r="K403" s="15"/>
      <c r="L403" s="15"/>
      <c r="M403" s="15"/>
      <c r="N403" s="15"/>
    </row>
    <row r="404" spans="1:14" s="17" customFormat="1" ht="12.75">
      <c r="A404" s="15"/>
      <c r="C404" s="15"/>
      <c r="E404" s="15"/>
      <c r="H404" s="15"/>
      <c r="I404" s="15"/>
      <c r="J404" s="15"/>
      <c r="K404" s="15"/>
      <c r="L404" s="15"/>
      <c r="M404" s="15"/>
      <c r="N404" s="15"/>
    </row>
    <row r="405" spans="1:14" s="17" customFormat="1" ht="12.75">
      <c r="A405" s="15"/>
      <c r="C405" s="15"/>
      <c r="E405" s="15"/>
      <c r="H405" s="15"/>
      <c r="I405" s="15"/>
      <c r="J405" s="15"/>
      <c r="K405" s="15"/>
      <c r="L405" s="15"/>
      <c r="M405" s="15"/>
      <c r="N405" s="15"/>
    </row>
    <row r="406" spans="1:14" s="17" customFormat="1" ht="12.75">
      <c r="A406" s="15"/>
      <c r="C406" s="15"/>
      <c r="E406" s="15"/>
      <c r="H406" s="15"/>
      <c r="I406" s="15"/>
      <c r="J406" s="15"/>
      <c r="K406" s="15"/>
      <c r="L406" s="15"/>
      <c r="M406" s="15"/>
      <c r="N406" s="15"/>
    </row>
    <row r="407" spans="1:14" s="17" customFormat="1" ht="12.75">
      <c r="A407" s="15"/>
      <c r="C407" s="15"/>
      <c r="E407" s="15"/>
      <c r="H407" s="15"/>
      <c r="I407" s="15"/>
      <c r="J407" s="15"/>
      <c r="K407" s="15"/>
      <c r="L407" s="15"/>
      <c r="M407" s="15"/>
      <c r="N407" s="15"/>
    </row>
    <row r="408" spans="1:14" s="17" customFormat="1" ht="12.75">
      <c r="A408" s="15"/>
      <c r="C408" s="15"/>
      <c r="E408" s="15"/>
      <c r="H408" s="15"/>
      <c r="I408" s="15"/>
      <c r="J408" s="15"/>
      <c r="K408" s="15"/>
      <c r="L408" s="15"/>
      <c r="M408" s="15"/>
      <c r="N408" s="15"/>
    </row>
    <row r="409" spans="1:14" s="17" customFormat="1" ht="12.75">
      <c r="A409" s="15"/>
      <c r="C409" s="15"/>
      <c r="E409" s="15"/>
      <c r="H409" s="15"/>
      <c r="I409" s="15"/>
      <c r="J409" s="15"/>
      <c r="K409" s="15"/>
      <c r="L409" s="15"/>
      <c r="M409" s="15"/>
      <c r="N409" s="15"/>
    </row>
    <row r="410" spans="1:14" s="17" customFormat="1" ht="12.75">
      <c r="A410" s="15"/>
      <c r="C410" s="15"/>
      <c r="E410" s="15"/>
      <c r="H410" s="15"/>
      <c r="I410" s="15"/>
      <c r="J410" s="15"/>
      <c r="K410" s="15"/>
      <c r="L410" s="15"/>
      <c r="M410" s="15"/>
      <c r="N410" s="15"/>
    </row>
    <row r="411" spans="1:14" s="17" customFormat="1" ht="12.75">
      <c r="A411" s="15"/>
      <c r="C411" s="15"/>
      <c r="E411" s="15"/>
      <c r="H411" s="15"/>
      <c r="I411" s="15"/>
      <c r="J411" s="15"/>
      <c r="K411" s="15"/>
      <c r="L411" s="15"/>
      <c r="M411" s="15"/>
      <c r="N411" s="15"/>
    </row>
    <row r="412" spans="1:14" s="17" customFormat="1" ht="12.75">
      <c r="A412" s="15"/>
      <c r="C412" s="15"/>
      <c r="E412" s="15"/>
      <c r="H412" s="15"/>
      <c r="I412" s="15"/>
      <c r="J412" s="15"/>
      <c r="K412" s="15"/>
      <c r="L412" s="15"/>
      <c r="M412" s="15"/>
      <c r="N412" s="15"/>
    </row>
    <row r="413" spans="1:14" s="17" customFormat="1" ht="12.75">
      <c r="A413" s="15"/>
      <c r="C413" s="15"/>
      <c r="E413" s="15"/>
      <c r="H413" s="15"/>
      <c r="I413" s="15"/>
      <c r="J413" s="15"/>
      <c r="K413" s="15"/>
      <c r="L413" s="15"/>
      <c r="M413" s="15"/>
      <c r="N413" s="15"/>
    </row>
    <row r="414" spans="1:14" s="17" customFormat="1" ht="12.75">
      <c r="A414" s="15"/>
      <c r="C414" s="15"/>
      <c r="E414" s="15"/>
      <c r="H414" s="15"/>
      <c r="I414" s="15"/>
      <c r="J414" s="15"/>
      <c r="K414" s="15"/>
      <c r="L414" s="15"/>
      <c r="M414" s="15"/>
      <c r="N414" s="15"/>
    </row>
    <row r="415" spans="1:14" s="17" customFormat="1" ht="12.75">
      <c r="A415" s="15"/>
      <c r="C415" s="15"/>
      <c r="E415" s="15"/>
      <c r="H415" s="15"/>
      <c r="I415" s="15"/>
      <c r="J415" s="15"/>
      <c r="K415" s="15"/>
      <c r="L415" s="15"/>
      <c r="M415" s="15"/>
      <c r="N415" s="15"/>
    </row>
    <row r="416" spans="1:14" s="17" customFormat="1" ht="12.75">
      <c r="A416" s="15"/>
      <c r="C416" s="15"/>
      <c r="E416" s="15"/>
      <c r="H416" s="15"/>
      <c r="I416" s="15"/>
      <c r="J416" s="15"/>
      <c r="K416" s="15"/>
      <c r="L416" s="15"/>
      <c r="M416" s="15"/>
      <c r="N416" s="15"/>
    </row>
    <row r="417" spans="1:14" s="17" customFormat="1" ht="12.75">
      <c r="A417" s="15"/>
      <c r="C417" s="15"/>
      <c r="E417" s="15"/>
      <c r="H417" s="15"/>
      <c r="I417" s="15"/>
      <c r="J417" s="15"/>
      <c r="K417" s="15"/>
      <c r="L417" s="15"/>
      <c r="M417" s="15"/>
      <c r="N417" s="15"/>
    </row>
    <row r="418" spans="1:14" s="17" customFormat="1" ht="12.75">
      <c r="A418" s="15"/>
      <c r="C418" s="15"/>
      <c r="E418" s="15"/>
      <c r="H418" s="15"/>
      <c r="I418" s="15"/>
      <c r="J418" s="15"/>
      <c r="K418" s="15"/>
      <c r="L418" s="15"/>
      <c r="M418" s="15"/>
      <c r="N418" s="15"/>
    </row>
    <row r="419" spans="1:14" s="17" customFormat="1" ht="12.75">
      <c r="A419" s="15"/>
      <c r="C419" s="15"/>
      <c r="E419" s="15"/>
      <c r="H419" s="15"/>
      <c r="I419" s="15"/>
      <c r="J419" s="15"/>
      <c r="K419" s="15"/>
      <c r="L419" s="15"/>
      <c r="M419" s="15"/>
      <c r="N419" s="15"/>
    </row>
    <row r="420" spans="1:14" s="17" customFormat="1" ht="12.75">
      <c r="A420" s="15"/>
      <c r="C420" s="15"/>
      <c r="E420" s="15"/>
      <c r="H420" s="15"/>
      <c r="I420" s="15"/>
      <c r="J420" s="15"/>
      <c r="K420" s="15"/>
      <c r="L420" s="15"/>
      <c r="M420" s="15"/>
      <c r="N420" s="15"/>
    </row>
    <row r="421" spans="1:14" s="17" customFormat="1" ht="12.75">
      <c r="A421" s="15"/>
      <c r="C421" s="15"/>
      <c r="E421" s="15"/>
      <c r="H421" s="15"/>
      <c r="I421" s="15"/>
      <c r="J421" s="15"/>
      <c r="K421" s="15"/>
      <c r="L421" s="15"/>
      <c r="M421" s="15"/>
      <c r="N421" s="15"/>
    </row>
    <row r="422" spans="1:14" s="17" customFormat="1" ht="12.75">
      <c r="A422" s="15"/>
      <c r="C422" s="15"/>
      <c r="E422" s="15"/>
      <c r="H422" s="15"/>
      <c r="I422" s="15"/>
      <c r="J422" s="15"/>
      <c r="K422" s="15"/>
      <c r="L422" s="15"/>
      <c r="M422" s="15"/>
      <c r="N422" s="15"/>
    </row>
    <row r="423" spans="1:14" s="17" customFormat="1" ht="12.75">
      <c r="A423" s="15"/>
      <c r="C423" s="15"/>
      <c r="E423" s="15"/>
      <c r="H423" s="15"/>
      <c r="I423" s="15"/>
      <c r="J423" s="15"/>
      <c r="K423" s="15"/>
      <c r="L423" s="15"/>
      <c r="M423" s="15"/>
      <c r="N423" s="15"/>
    </row>
    <row r="424" spans="1:14" s="17" customFormat="1" ht="12.75">
      <c r="A424" s="15"/>
      <c r="C424" s="15"/>
      <c r="E424" s="15"/>
      <c r="H424" s="15"/>
      <c r="I424" s="15"/>
      <c r="J424" s="15"/>
      <c r="K424" s="15"/>
      <c r="L424" s="15"/>
      <c r="M424" s="15"/>
      <c r="N424" s="15"/>
    </row>
    <row r="425" spans="1:14" s="17" customFormat="1" ht="12.75">
      <c r="A425" s="15"/>
      <c r="C425" s="15"/>
      <c r="E425" s="15"/>
      <c r="H425" s="15"/>
      <c r="I425" s="15"/>
      <c r="J425" s="15"/>
      <c r="K425" s="15"/>
      <c r="L425" s="15"/>
      <c r="M425" s="15"/>
      <c r="N425" s="15"/>
    </row>
    <row r="426" spans="1:14" s="17" customFormat="1" ht="12.75">
      <c r="A426" s="15"/>
      <c r="C426" s="15"/>
      <c r="E426" s="15"/>
      <c r="H426" s="15"/>
      <c r="I426" s="15"/>
      <c r="J426" s="15"/>
      <c r="K426" s="15"/>
      <c r="L426" s="15"/>
      <c r="M426" s="15"/>
      <c r="N426" s="15"/>
    </row>
    <row r="427" spans="1:14" s="17" customFormat="1" ht="12.75">
      <c r="A427" s="15"/>
      <c r="C427" s="15"/>
      <c r="E427" s="15"/>
      <c r="H427" s="15"/>
      <c r="I427" s="15"/>
      <c r="J427" s="15"/>
      <c r="K427" s="15"/>
      <c r="L427" s="15"/>
      <c r="M427" s="15"/>
      <c r="N427" s="15"/>
    </row>
    <row r="428" spans="1:14" s="17" customFormat="1" ht="12.75">
      <c r="A428" s="15"/>
      <c r="C428" s="15"/>
      <c r="E428" s="15"/>
      <c r="H428" s="15"/>
      <c r="I428" s="15"/>
      <c r="J428" s="15"/>
      <c r="K428" s="15"/>
      <c r="L428" s="15"/>
      <c r="M428" s="15"/>
      <c r="N428" s="15"/>
    </row>
    <row r="429" spans="1:14" s="17" customFormat="1" ht="12.75">
      <c r="A429" s="15"/>
      <c r="C429" s="15"/>
      <c r="E429" s="15"/>
      <c r="H429" s="15"/>
      <c r="I429" s="15"/>
      <c r="J429" s="15"/>
      <c r="K429" s="15"/>
      <c r="L429" s="15"/>
      <c r="M429" s="15"/>
      <c r="N429" s="15"/>
    </row>
    <row r="430" spans="1:14" s="17" customFormat="1" ht="12.75">
      <c r="A430" s="15"/>
      <c r="C430" s="15"/>
      <c r="E430" s="15"/>
      <c r="H430" s="15"/>
      <c r="I430" s="15"/>
      <c r="J430" s="15"/>
      <c r="K430" s="15"/>
      <c r="L430" s="15"/>
      <c r="M430" s="15"/>
      <c r="N430" s="15"/>
    </row>
    <row r="431" spans="1:14" s="17" customFormat="1" ht="12.75">
      <c r="A431" s="15"/>
      <c r="C431" s="15"/>
      <c r="E431" s="15"/>
      <c r="H431" s="15"/>
      <c r="I431" s="15"/>
      <c r="J431" s="15"/>
      <c r="K431" s="15"/>
      <c r="L431" s="15"/>
      <c r="M431" s="15"/>
      <c r="N431" s="15"/>
    </row>
    <row r="432" spans="1:14" s="17" customFormat="1" ht="12.75">
      <c r="A432" s="15"/>
      <c r="C432" s="15"/>
      <c r="E432" s="15"/>
      <c r="H432" s="15"/>
      <c r="I432" s="15"/>
      <c r="J432" s="15"/>
      <c r="K432" s="15"/>
      <c r="L432" s="15"/>
      <c r="M432" s="15"/>
      <c r="N432" s="15"/>
    </row>
    <row r="433" spans="1:14" s="17" customFormat="1" ht="12.75">
      <c r="A433" s="15"/>
      <c r="C433" s="15"/>
      <c r="E433" s="15"/>
      <c r="H433" s="15"/>
      <c r="I433" s="15"/>
      <c r="J433" s="15"/>
      <c r="K433" s="15"/>
      <c r="L433" s="15"/>
      <c r="M433" s="15"/>
      <c r="N433" s="15"/>
    </row>
    <row r="434" spans="1:14" s="17" customFormat="1" ht="12.75">
      <c r="A434" s="15"/>
      <c r="C434" s="15"/>
      <c r="E434" s="15"/>
      <c r="H434" s="15"/>
      <c r="I434" s="15"/>
      <c r="J434" s="15"/>
      <c r="K434" s="15"/>
      <c r="L434" s="15"/>
      <c r="M434" s="15"/>
      <c r="N434" s="15"/>
    </row>
    <row r="435" spans="1:14" s="17" customFormat="1" ht="12.75">
      <c r="A435" s="15"/>
      <c r="C435" s="15"/>
      <c r="E435" s="15"/>
      <c r="H435" s="15"/>
      <c r="I435" s="15"/>
      <c r="J435" s="15"/>
      <c r="K435" s="15"/>
      <c r="L435" s="15"/>
      <c r="M435" s="15"/>
      <c r="N435" s="15"/>
    </row>
    <row r="436" spans="1:14" s="17" customFormat="1" ht="12.75">
      <c r="A436" s="15"/>
      <c r="C436" s="15"/>
      <c r="E436" s="15"/>
      <c r="H436" s="15"/>
      <c r="I436" s="15"/>
      <c r="J436" s="15"/>
      <c r="K436" s="15"/>
      <c r="L436" s="15"/>
      <c r="M436" s="15"/>
      <c r="N436" s="15"/>
    </row>
    <row r="437" spans="1:14" s="17" customFormat="1" ht="12.75">
      <c r="A437" s="15"/>
      <c r="C437" s="15"/>
      <c r="E437" s="15"/>
      <c r="H437" s="15"/>
      <c r="I437" s="15"/>
      <c r="J437" s="15"/>
      <c r="K437" s="15"/>
      <c r="L437" s="15"/>
      <c r="M437" s="15"/>
      <c r="N437" s="15"/>
    </row>
    <row r="438" spans="1:14" s="17" customFormat="1" ht="12.75">
      <c r="A438" s="15"/>
      <c r="C438" s="15"/>
      <c r="E438" s="15"/>
      <c r="H438" s="15"/>
      <c r="I438" s="15"/>
      <c r="J438" s="15"/>
      <c r="K438" s="15"/>
      <c r="L438" s="15"/>
      <c r="M438" s="15"/>
      <c r="N438" s="15"/>
    </row>
    <row r="439" spans="1:14" s="17" customFormat="1" ht="12.75">
      <c r="A439" s="15"/>
      <c r="C439" s="15"/>
      <c r="E439" s="15"/>
      <c r="H439" s="15"/>
      <c r="I439" s="15"/>
      <c r="J439" s="15"/>
      <c r="K439" s="15"/>
      <c r="L439" s="15"/>
      <c r="M439" s="15"/>
      <c r="N439" s="15"/>
    </row>
    <row r="440" spans="1:14" s="17" customFormat="1" ht="12.75">
      <c r="A440" s="15"/>
      <c r="C440" s="15"/>
      <c r="E440" s="15"/>
      <c r="H440" s="15"/>
      <c r="I440" s="15"/>
      <c r="J440" s="15"/>
      <c r="K440" s="15"/>
      <c r="L440" s="15"/>
      <c r="M440" s="15"/>
      <c r="N440" s="15"/>
    </row>
    <row r="441" spans="1:14" s="17" customFormat="1" ht="12.75">
      <c r="A441" s="15"/>
      <c r="C441" s="15"/>
      <c r="E441" s="15"/>
      <c r="H441" s="15"/>
      <c r="I441" s="15"/>
      <c r="J441" s="15"/>
      <c r="K441" s="15"/>
      <c r="L441" s="15"/>
      <c r="M441" s="15"/>
      <c r="N441" s="15"/>
    </row>
    <row r="442" spans="1:14" s="17" customFormat="1" ht="12.75">
      <c r="A442" s="15"/>
      <c r="C442" s="15"/>
      <c r="E442" s="15"/>
      <c r="H442" s="15"/>
      <c r="I442" s="15"/>
      <c r="J442" s="15"/>
      <c r="K442" s="15"/>
      <c r="L442" s="15"/>
      <c r="M442" s="15"/>
      <c r="N442" s="15"/>
    </row>
    <row r="443" spans="1:14" s="17" customFormat="1" ht="12.75">
      <c r="A443" s="15"/>
      <c r="C443" s="15"/>
      <c r="E443" s="15"/>
      <c r="H443" s="15"/>
      <c r="I443" s="15"/>
      <c r="J443" s="15"/>
      <c r="K443" s="15"/>
      <c r="L443" s="15"/>
      <c r="M443" s="15"/>
      <c r="N443" s="15"/>
    </row>
    <row r="444" spans="1:14" s="17" customFormat="1" ht="12.75">
      <c r="A444" s="15"/>
      <c r="C444" s="15"/>
      <c r="E444" s="15"/>
      <c r="H444" s="15"/>
      <c r="I444" s="15"/>
      <c r="J444" s="15"/>
      <c r="K444" s="15"/>
      <c r="L444" s="15"/>
      <c r="M444" s="15"/>
      <c r="N444" s="15"/>
    </row>
    <row r="445" spans="1:14" s="17" customFormat="1" ht="12.75">
      <c r="A445" s="15"/>
      <c r="C445" s="15"/>
      <c r="E445" s="15"/>
      <c r="H445" s="15"/>
      <c r="I445" s="15"/>
      <c r="J445" s="15"/>
      <c r="K445" s="15"/>
      <c r="L445" s="15"/>
      <c r="M445" s="15"/>
      <c r="N445" s="15"/>
    </row>
    <row r="446" spans="1:14" s="17" customFormat="1" ht="12.75">
      <c r="A446" s="15"/>
      <c r="C446" s="15"/>
      <c r="E446" s="15"/>
      <c r="H446" s="15"/>
      <c r="I446" s="15"/>
      <c r="J446" s="15"/>
      <c r="K446" s="15"/>
      <c r="L446" s="15"/>
      <c r="M446" s="15"/>
      <c r="N446" s="15"/>
    </row>
    <row r="447" spans="1:14" s="17" customFormat="1" ht="12.75">
      <c r="A447" s="15"/>
      <c r="C447" s="15"/>
      <c r="E447" s="15"/>
      <c r="H447" s="15"/>
      <c r="I447" s="15"/>
      <c r="J447" s="15"/>
      <c r="K447" s="15"/>
      <c r="L447" s="15"/>
      <c r="M447" s="15"/>
      <c r="N447" s="15"/>
    </row>
    <row r="448" spans="1:14" s="17" customFormat="1" ht="12.75">
      <c r="A448" s="15"/>
      <c r="C448" s="15"/>
      <c r="E448" s="15"/>
      <c r="H448" s="15"/>
      <c r="I448" s="15"/>
      <c r="J448" s="15"/>
      <c r="K448" s="15"/>
      <c r="L448" s="15"/>
      <c r="M448" s="15"/>
      <c r="N448" s="15"/>
    </row>
    <row r="449" spans="1:14" s="17" customFormat="1" ht="12.75">
      <c r="A449" s="15"/>
      <c r="C449" s="15"/>
      <c r="E449" s="15"/>
      <c r="H449" s="15"/>
      <c r="I449" s="15"/>
      <c r="J449" s="15"/>
      <c r="K449" s="15"/>
      <c r="L449" s="15"/>
      <c r="M449" s="15"/>
      <c r="N449" s="15"/>
    </row>
    <row r="450" spans="1:14" s="17" customFormat="1" ht="12.75">
      <c r="A450" s="15"/>
      <c r="C450" s="15"/>
      <c r="E450" s="15"/>
      <c r="H450" s="15"/>
      <c r="I450" s="15"/>
      <c r="J450" s="15"/>
      <c r="K450" s="15"/>
      <c r="L450" s="15"/>
      <c r="M450" s="15"/>
      <c r="N450" s="15"/>
    </row>
    <row r="451" spans="1:14" s="17" customFormat="1" ht="12.75">
      <c r="A451" s="15"/>
      <c r="C451" s="15"/>
      <c r="E451" s="15"/>
      <c r="H451" s="15"/>
      <c r="I451" s="15"/>
      <c r="J451" s="15"/>
      <c r="K451" s="15"/>
      <c r="L451" s="15"/>
      <c r="M451" s="15"/>
      <c r="N451" s="15"/>
    </row>
    <row r="452" spans="1:14" s="17" customFormat="1" ht="12.75">
      <c r="A452" s="15"/>
      <c r="C452" s="15"/>
      <c r="E452" s="15"/>
      <c r="H452" s="15"/>
      <c r="I452" s="15"/>
      <c r="J452" s="15"/>
      <c r="K452" s="15"/>
      <c r="L452" s="15"/>
      <c r="M452" s="15"/>
      <c r="N452" s="15"/>
    </row>
    <row r="453" spans="1:14" s="17" customFormat="1" ht="12.75">
      <c r="A453" s="15"/>
      <c r="C453" s="15"/>
      <c r="E453" s="15"/>
      <c r="H453" s="15"/>
      <c r="I453" s="15"/>
      <c r="J453" s="15"/>
      <c r="K453" s="15"/>
      <c r="L453" s="15"/>
      <c r="M453" s="15"/>
      <c r="N453" s="15"/>
    </row>
    <row r="454" spans="1:14" s="17" customFormat="1" ht="12.75">
      <c r="A454" s="15"/>
      <c r="C454" s="15"/>
      <c r="E454" s="15"/>
      <c r="H454" s="15"/>
      <c r="I454" s="15"/>
      <c r="J454" s="15"/>
      <c r="K454" s="15"/>
      <c r="L454" s="15"/>
      <c r="M454" s="15"/>
      <c r="N454" s="15"/>
    </row>
    <row r="455" spans="1:14" s="17" customFormat="1" ht="12.75">
      <c r="A455" s="15"/>
      <c r="C455" s="15"/>
      <c r="E455" s="15"/>
      <c r="H455" s="15"/>
      <c r="I455" s="15"/>
      <c r="J455" s="15"/>
      <c r="K455" s="15"/>
      <c r="L455" s="15"/>
      <c r="M455" s="15"/>
      <c r="N455" s="15"/>
    </row>
    <row r="456" spans="1:14" s="17" customFormat="1" ht="12.75">
      <c r="A456" s="15"/>
      <c r="C456" s="15"/>
      <c r="E456" s="15"/>
      <c r="H456" s="15"/>
      <c r="I456" s="15"/>
      <c r="J456" s="15"/>
      <c r="K456" s="15"/>
      <c r="L456" s="15"/>
      <c r="M456" s="15"/>
      <c r="N456" s="15"/>
    </row>
    <row r="457" spans="1:14" s="17" customFormat="1" ht="12.75">
      <c r="A457" s="15"/>
      <c r="C457" s="15"/>
      <c r="E457" s="15"/>
      <c r="H457" s="15"/>
      <c r="I457" s="15"/>
      <c r="J457" s="15"/>
      <c r="K457" s="15"/>
      <c r="L457" s="15"/>
      <c r="M457" s="15"/>
      <c r="N457" s="15"/>
    </row>
    <row r="458" spans="1:14" s="17" customFormat="1" ht="12.75">
      <c r="A458" s="15"/>
      <c r="C458" s="15"/>
      <c r="E458" s="15"/>
      <c r="H458" s="15"/>
      <c r="I458" s="15"/>
      <c r="J458" s="15"/>
      <c r="K458" s="15"/>
      <c r="L458" s="15"/>
      <c r="M458" s="15"/>
      <c r="N458" s="15"/>
    </row>
    <row r="459" spans="1:14" s="17" customFormat="1" ht="12.75">
      <c r="A459" s="15"/>
      <c r="C459" s="15"/>
      <c r="E459" s="15"/>
      <c r="H459" s="15"/>
      <c r="I459" s="15"/>
      <c r="J459" s="15"/>
      <c r="K459" s="15"/>
      <c r="L459" s="15"/>
      <c r="M459" s="15"/>
      <c r="N459" s="15"/>
    </row>
    <row r="460" spans="1:14" s="17" customFormat="1" ht="12.75">
      <c r="A460" s="15"/>
      <c r="C460" s="15"/>
      <c r="E460" s="15"/>
      <c r="H460" s="15"/>
      <c r="I460" s="15"/>
      <c r="J460" s="15"/>
      <c r="K460" s="15"/>
      <c r="L460" s="15"/>
      <c r="M460" s="15"/>
      <c r="N460" s="15"/>
    </row>
    <row r="461" spans="1:14" s="17" customFormat="1" ht="12.75">
      <c r="A461" s="15"/>
      <c r="C461" s="15"/>
      <c r="E461" s="15"/>
      <c r="H461" s="15"/>
      <c r="I461" s="15"/>
      <c r="J461" s="15"/>
      <c r="K461" s="15"/>
      <c r="L461" s="15"/>
      <c r="M461" s="15"/>
      <c r="N461" s="15"/>
    </row>
    <row r="462" spans="1:14" s="17" customFormat="1" ht="12.75">
      <c r="A462" s="15"/>
      <c r="C462" s="15"/>
      <c r="E462" s="15"/>
      <c r="H462" s="15"/>
      <c r="I462" s="15"/>
      <c r="J462" s="15"/>
      <c r="K462" s="15"/>
      <c r="L462" s="15"/>
      <c r="M462" s="15"/>
      <c r="N462" s="15"/>
    </row>
    <row r="463" spans="1:14" s="17" customFormat="1" ht="12.75">
      <c r="A463" s="15"/>
      <c r="C463" s="15"/>
      <c r="E463" s="15"/>
      <c r="H463" s="15"/>
      <c r="I463" s="15"/>
      <c r="J463" s="15"/>
      <c r="K463" s="15"/>
      <c r="L463" s="15"/>
      <c r="M463" s="15"/>
      <c r="N463" s="15"/>
    </row>
    <row r="464" spans="1:14" s="17" customFormat="1" ht="12.75">
      <c r="A464" s="15"/>
      <c r="C464" s="15"/>
      <c r="E464" s="15"/>
      <c r="H464" s="15"/>
      <c r="I464" s="15"/>
      <c r="J464" s="15"/>
      <c r="K464" s="15"/>
      <c r="L464" s="15"/>
      <c r="M464" s="15"/>
      <c r="N464" s="15"/>
    </row>
    <row r="465" spans="1:14" s="17" customFormat="1" ht="12.75">
      <c r="A465" s="15"/>
      <c r="C465" s="15"/>
      <c r="E465" s="15"/>
      <c r="H465" s="15"/>
      <c r="I465" s="15"/>
      <c r="J465" s="15"/>
      <c r="K465" s="15"/>
      <c r="L465" s="15"/>
      <c r="M465" s="15"/>
      <c r="N465" s="15"/>
    </row>
    <row r="466" spans="1:14" s="17" customFormat="1" ht="12.75">
      <c r="A466" s="15"/>
      <c r="C466" s="15"/>
      <c r="E466" s="15"/>
      <c r="H466" s="15"/>
      <c r="I466" s="15"/>
      <c r="J466" s="15"/>
      <c r="K466" s="15"/>
      <c r="L466" s="15"/>
      <c r="M466" s="15"/>
      <c r="N466" s="15"/>
    </row>
    <row r="467" spans="1:14" s="17" customFormat="1" ht="12.75">
      <c r="A467" s="15"/>
      <c r="C467" s="15"/>
      <c r="E467" s="15"/>
      <c r="H467" s="15"/>
      <c r="I467" s="15"/>
      <c r="J467" s="15"/>
      <c r="K467" s="15"/>
      <c r="L467" s="15"/>
      <c r="M467" s="15"/>
      <c r="N467" s="15"/>
    </row>
    <row r="468" spans="1:14" s="17" customFormat="1" ht="12.75">
      <c r="A468" s="15"/>
      <c r="C468" s="15"/>
      <c r="E468" s="15"/>
      <c r="H468" s="15"/>
      <c r="I468" s="15"/>
      <c r="J468" s="15"/>
      <c r="K468" s="15"/>
      <c r="L468" s="15"/>
      <c r="M468" s="15"/>
      <c r="N468" s="15"/>
    </row>
    <row r="469" spans="1:14" s="17" customFormat="1" ht="12.75">
      <c r="A469" s="15"/>
      <c r="C469" s="15"/>
      <c r="E469" s="15"/>
      <c r="H469" s="15"/>
      <c r="I469" s="15"/>
      <c r="J469" s="15"/>
      <c r="K469" s="15"/>
      <c r="L469" s="15"/>
      <c r="M469" s="15"/>
      <c r="N469" s="15"/>
    </row>
    <row r="470" spans="1:14" s="17" customFormat="1" ht="12.75">
      <c r="A470" s="15"/>
      <c r="C470" s="15"/>
      <c r="E470" s="15"/>
      <c r="H470" s="15"/>
      <c r="I470" s="15"/>
      <c r="J470" s="15"/>
      <c r="K470" s="15"/>
      <c r="L470" s="15"/>
      <c r="M470" s="15"/>
      <c r="N470" s="15"/>
    </row>
    <row r="471" spans="1:14" s="17" customFormat="1" ht="12.75">
      <c r="A471" s="15"/>
      <c r="C471" s="15"/>
      <c r="E471" s="15"/>
      <c r="H471" s="15"/>
      <c r="I471" s="15"/>
      <c r="J471" s="15"/>
      <c r="K471" s="15"/>
      <c r="L471" s="15"/>
      <c r="M471" s="15"/>
      <c r="N471" s="15"/>
    </row>
    <row r="472" spans="1:14" s="17" customFormat="1" ht="12.75">
      <c r="A472" s="15"/>
      <c r="C472" s="15"/>
      <c r="E472" s="15"/>
      <c r="H472" s="15"/>
      <c r="I472" s="15"/>
      <c r="J472" s="15"/>
      <c r="K472" s="15"/>
      <c r="L472" s="15"/>
      <c r="M472" s="15"/>
      <c r="N472" s="15"/>
    </row>
    <row r="473" spans="1:14" s="17" customFormat="1" ht="12.75">
      <c r="A473" s="15"/>
      <c r="C473" s="15"/>
      <c r="E473" s="15"/>
      <c r="H473" s="15"/>
      <c r="I473" s="15"/>
      <c r="J473" s="15"/>
      <c r="K473" s="15"/>
      <c r="L473" s="15"/>
      <c r="M473" s="15"/>
      <c r="N473" s="15"/>
    </row>
    <row r="474" spans="1:14" s="17" customFormat="1" ht="12.75">
      <c r="A474" s="15"/>
      <c r="C474" s="15"/>
      <c r="E474" s="15"/>
      <c r="H474" s="15"/>
      <c r="I474" s="15"/>
      <c r="J474" s="15"/>
      <c r="K474" s="15"/>
      <c r="L474" s="15"/>
      <c r="M474" s="15"/>
      <c r="N474" s="15"/>
    </row>
    <row r="475" spans="1:14" s="17" customFormat="1" ht="12.75">
      <c r="A475" s="15"/>
      <c r="C475" s="15"/>
      <c r="E475" s="15"/>
      <c r="H475" s="15"/>
      <c r="I475" s="15"/>
      <c r="J475" s="15"/>
      <c r="K475" s="15"/>
      <c r="L475" s="15"/>
      <c r="M475" s="15"/>
      <c r="N475" s="15"/>
    </row>
    <row r="476" spans="1:14" s="17" customFormat="1" ht="12.75">
      <c r="A476" s="15"/>
      <c r="C476" s="15"/>
      <c r="E476" s="15"/>
      <c r="H476" s="15"/>
      <c r="I476" s="15"/>
      <c r="J476" s="15"/>
      <c r="K476" s="15"/>
      <c r="L476" s="15"/>
      <c r="M476" s="15"/>
      <c r="N476" s="15"/>
    </row>
    <row r="477" spans="1:14" s="17" customFormat="1" ht="12.75">
      <c r="A477" s="15"/>
      <c r="C477" s="15"/>
      <c r="E477" s="15"/>
      <c r="H477" s="15"/>
      <c r="I477" s="15"/>
      <c r="J477" s="15"/>
      <c r="K477" s="15"/>
      <c r="L477" s="15"/>
      <c r="M477" s="15"/>
      <c r="N477" s="15"/>
    </row>
    <row r="478" spans="1:14" s="17" customFormat="1" ht="12.75">
      <c r="A478" s="15"/>
      <c r="C478" s="15"/>
      <c r="E478" s="15"/>
      <c r="H478" s="15"/>
      <c r="I478" s="15"/>
      <c r="J478" s="15"/>
      <c r="K478" s="15"/>
      <c r="L478" s="15"/>
      <c r="M478" s="15"/>
      <c r="N478" s="15"/>
    </row>
    <row r="479" spans="1:14" s="17" customFormat="1" ht="12.75">
      <c r="A479" s="15"/>
      <c r="C479" s="15"/>
      <c r="E479" s="15"/>
      <c r="H479" s="15"/>
      <c r="I479" s="15"/>
      <c r="J479" s="15"/>
      <c r="K479" s="15"/>
      <c r="L479" s="15"/>
      <c r="M479" s="15"/>
      <c r="N479" s="15"/>
    </row>
    <row r="480" spans="1:14" s="17" customFormat="1" ht="12.75">
      <c r="A480" s="15"/>
      <c r="C480" s="15"/>
      <c r="E480" s="15"/>
      <c r="H480" s="15"/>
      <c r="I480" s="15"/>
      <c r="J480" s="15"/>
      <c r="K480" s="15"/>
      <c r="L480" s="15"/>
      <c r="M480" s="15"/>
      <c r="N480" s="15"/>
    </row>
    <row r="481" spans="1:14" s="17" customFormat="1" ht="12.75">
      <c r="A481" s="15"/>
      <c r="C481" s="15"/>
      <c r="E481" s="15"/>
      <c r="H481" s="15"/>
      <c r="I481" s="15"/>
      <c r="J481" s="15"/>
      <c r="K481" s="15"/>
      <c r="L481" s="15"/>
      <c r="M481" s="15"/>
      <c r="N481" s="15"/>
    </row>
    <row r="482" spans="1:14" s="17" customFormat="1" ht="12.75">
      <c r="A482" s="15"/>
      <c r="C482" s="15"/>
      <c r="E482" s="15"/>
      <c r="H482" s="15"/>
      <c r="I482" s="15"/>
      <c r="J482" s="15"/>
      <c r="K482" s="15"/>
      <c r="L482" s="15"/>
      <c r="M482" s="15"/>
      <c r="N482" s="15"/>
    </row>
    <row r="483" spans="1:14" s="17" customFormat="1" ht="12.75">
      <c r="A483" s="15"/>
      <c r="C483" s="15"/>
      <c r="E483" s="15"/>
      <c r="H483" s="15"/>
      <c r="I483" s="15"/>
      <c r="J483" s="15"/>
      <c r="K483" s="15"/>
      <c r="L483" s="15"/>
      <c r="M483" s="15"/>
      <c r="N483" s="15"/>
    </row>
    <row r="484" spans="1:14" s="17" customFormat="1" ht="12.75">
      <c r="A484" s="15"/>
      <c r="C484" s="15"/>
      <c r="E484" s="15"/>
      <c r="H484" s="15"/>
      <c r="I484" s="15"/>
      <c r="J484" s="15"/>
      <c r="K484" s="15"/>
      <c r="L484" s="15"/>
      <c r="M484" s="15"/>
      <c r="N484" s="15"/>
    </row>
    <row r="485" spans="1:14" s="17" customFormat="1" ht="12.75">
      <c r="A485" s="15"/>
      <c r="C485" s="15"/>
      <c r="E485" s="15"/>
      <c r="H485" s="15"/>
      <c r="I485" s="15"/>
      <c r="J485" s="15"/>
      <c r="K485" s="15"/>
      <c r="L485" s="15"/>
      <c r="M485" s="15"/>
      <c r="N485" s="15"/>
    </row>
    <row r="486" spans="1:14" s="17" customFormat="1" ht="12.75">
      <c r="A486" s="15"/>
      <c r="C486" s="15"/>
      <c r="E486" s="15"/>
      <c r="H486" s="15"/>
      <c r="I486" s="15"/>
      <c r="J486" s="15"/>
      <c r="K486" s="15"/>
      <c r="L486" s="15"/>
      <c r="M486" s="15"/>
      <c r="N486" s="15"/>
    </row>
    <row r="487" spans="1:14" s="17" customFormat="1" ht="12.75">
      <c r="A487" s="15"/>
      <c r="C487" s="15"/>
      <c r="E487" s="15"/>
      <c r="H487" s="15"/>
      <c r="I487" s="15"/>
      <c r="J487" s="15"/>
      <c r="K487" s="15"/>
      <c r="L487" s="15"/>
      <c r="M487" s="15"/>
      <c r="N487" s="15"/>
    </row>
    <row r="488" spans="1:14" s="17" customFormat="1" ht="12.75">
      <c r="A488" s="15"/>
      <c r="C488" s="15"/>
      <c r="E488" s="15"/>
      <c r="H488" s="15"/>
      <c r="I488" s="15"/>
      <c r="J488" s="15"/>
      <c r="K488" s="15"/>
      <c r="L488" s="15"/>
      <c r="M488" s="15"/>
      <c r="N488" s="15"/>
    </row>
    <row r="489" spans="1:14" s="17" customFormat="1" ht="12.75">
      <c r="A489" s="15"/>
      <c r="C489" s="15"/>
      <c r="E489" s="15"/>
      <c r="H489" s="15"/>
      <c r="I489" s="15"/>
      <c r="J489" s="15"/>
      <c r="K489" s="15"/>
      <c r="L489" s="15"/>
      <c r="M489" s="15"/>
      <c r="N489" s="15"/>
    </row>
    <row r="490" spans="1:14" s="17" customFormat="1" ht="12.75">
      <c r="A490" s="15"/>
      <c r="C490" s="15"/>
      <c r="E490" s="15"/>
      <c r="H490" s="15"/>
      <c r="I490" s="15"/>
      <c r="J490" s="15"/>
      <c r="K490" s="15"/>
      <c r="L490" s="15"/>
      <c r="M490" s="15"/>
      <c r="N490" s="15"/>
    </row>
    <row r="491" spans="1:14" s="17" customFormat="1" ht="12.75">
      <c r="A491" s="15"/>
      <c r="C491" s="15"/>
      <c r="E491" s="15"/>
      <c r="H491" s="15"/>
      <c r="I491" s="15"/>
      <c r="J491" s="15"/>
      <c r="K491" s="15"/>
      <c r="L491" s="15"/>
      <c r="M491" s="15"/>
      <c r="N491" s="15"/>
    </row>
    <row r="492" spans="1:14" s="17" customFormat="1" ht="12.75">
      <c r="A492" s="15"/>
      <c r="C492" s="15"/>
      <c r="E492" s="15"/>
      <c r="H492" s="15"/>
      <c r="I492" s="15"/>
      <c r="J492" s="15"/>
      <c r="K492" s="15"/>
      <c r="L492" s="15"/>
      <c r="M492" s="15"/>
      <c r="N492" s="15"/>
    </row>
    <row r="493" spans="1:14" s="17" customFormat="1" ht="12.75">
      <c r="A493" s="15"/>
      <c r="C493" s="15"/>
      <c r="E493" s="15"/>
      <c r="H493" s="15"/>
      <c r="I493" s="15"/>
      <c r="J493" s="15"/>
      <c r="K493" s="15"/>
      <c r="L493" s="15"/>
      <c r="M493" s="15"/>
      <c r="N493" s="15"/>
    </row>
    <row r="494" spans="1:14" s="17" customFormat="1" ht="12.75">
      <c r="A494" s="15"/>
      <c r="C494" s="15"/>
      <c r="E494" s="15"/>
      <c r="H494" s="15"/>
      <c r="I494" s="15"/>
      <c r="J494" s="15"/>
      <c r="K494" s="15"/>
      <c r="L494" s="15"/>
      <c r="M494" s="15"/>
      <c r="N494" s="15"/>
    </row>
    <row r="495" spans="1:14" s="17" customFormat="1" ht="12.75">
      <c r="A495" s="15"/>
      <c r="C495" s="15"/>
      <c r="E495" s="15"/>
      <c r="H495" s="15"/>
      <c r="I495" s="15"/>
      <c r="J495" s="15"/>
      <c r="K495" s="15"/>
      <c r="L495" s="15"/>
      <c r="M495" s="15"/>
      <c r="N495" s="15"/>
    </row>
    <row r="496" spans="1:14" s="17" customFormat="1" ht="12.75">
      <c r="A496" s="15"/>
      <c r="C496" s="15"/>
      <c r="E496" s="15"/>
      <c r="H496" s="15"/>
      <c r="I496" s="15"/>
      <c r="J496" s="15"/>
      <c r="K496" s="15"/>
      <c r="L496" s="15"/>
      <c r="M496" s="15"/>
      <c r="N496" s="15"/>
    </row>
    <row r="497" spans="1:14" s="17" customFormat="1" ht="12.75">
      <c r="A497" s="15"/>
      <c r="C497" s="15"/>
      <c r="E497" s="15"/>
      <c r="H497" s="15"/>
      <c r="I497" s="15"/>
      <c r="J497" s="15"/>
      <c r="K497" s="15"/>
      <c r="L497" s="15"/>
      <c r="M497" s="15"/>
      <c r="N497" s="15"/>
    </row>
    <row r="498" spans="1:14" s="17" customFormat="1" ht="12.75">
      <c r="A498" s="15"/>
      <c r="C498" s="15"/>
      <c r="E498" s="15"/>
      <c r="H498" s="15"/>
      <c r="I498" s="15"/>
      <c r="J498" s="15"/>
      <c r="K498" s="15"/>
      <c r="L498" s="15"/>
      <c r="M498" s="15"/>
      <c r="N498" s="15"/>
    </row>
    <row r="499" spans="1:14" s="17" customFormat="1" ht="12.75">
      <c r="A499" s="15"/>
      <c r="C499" s="15"/>
      <c r="E499" s="15"/>
      <c r="H499" s="15"/>
      <c r="I499" s="15"/>
      <c r="J499" s="15"/>
      <c r="K499" s="15"/>
      <c r="L499" s="15"/>
      <c r="M499" s="15"/>
      <c r="N499" s="15"/>
    </row>
    <row r="500" spans="1:14" s="17" customFormat="1" ht="12.75">
      <c r="A500" s="15"/>
      <c r="C500" s="15"/>
      <c r="E500" s="15"/>
      <c r="H500" s="15"/>
      <c r="I500" s="15"/>
      <c r="J500" s="15"/>
      <c r="K500" s="15"/>
      <c r="L500" s="15"/>
      <c r="M500" s="15"/>
      <c r="N500" s="15"/>
    </row>
    <row r="501" spans="1:14" s="17" customFormat="1" ht="12.75">
      <c r="A501" s="15"/>
      <c r="C501" s="15"/>
      <c r="E501" s="15"/>
      <c r="H501" s="15"/>
      <c r="I501" s="15"/>
      <c r="J501" s="15"/>
      <c r="K501" s="15"/>
      <c r="L501" s="15"/>
      <c r="M501" s="15"/>
      <c r="N501" s="15"/>
    </row>
    <row r="502" spans="1:14" s="17" customFormat="1" ht="12.75">
      <c r="A502" s="15"/>
      <c r="C502" s="15"/>
      <c r="E502" s="15"/>
      <c r="H502" s="15"/>
      <c r="I502" s="15"/>
      <c r="J502" s="15"/>
      <c r="K502" s="15"/>
      <c r="L502" s="15"/>
      <c r="M502" s="15"/>
      <c r="N502" s="15"/>
    </row>
    <row r="503" spans="1:14" s="17" customFormat="1" ht="12.75">
      <c r="A503" s="15"/>
      <c r="C503" s="15"/>
      <c r="E503" s="15"/>
      <c r="H503" s="15"/>
      <c r="I503" s="15"/>
      <c r="J503" s="15"/>
      <c r="K503" s="15"/>
      <c r="L503" s="15"/>
      <c r="M503" s="15"/>
      <c r="N503" s="15"/>
    </row>
    <row r="504" spans="1:14" s="17" customFormat="1" ht="12.75">
      <c r="A504" s="15"/>
      <c r="C504" s="15"/>
      <c r="E504" s="15"/>
      <c r="H504" s="15"/>
      <c r="I504" s="15"/>
      <c r="J504" s="15"/>
      <c r="K504" s="15"/>
      <c r="L504" s="15"/>
      <c r="M504" s="15"/>
      <c r="N504" s="15"/>
    </row>
    <row r="505" spans="1:14" s="17" customFormat="1" ht="12.75">
      <c r="A505" s="15"/>
      <c r="C505" s="15"/>
      <c r="E505" s="15"/>
      <c r="H505" s="15"/>
      <c r="I505" s="15"/>
      <c r="J505" s="15"/>
      <c r="K505" s="15"/>
      <c r="L505" s="15"/>
      <c r="M505" s="15"/>
      <c r="N505" s="15"/>
    </row>
    <row r="506" spans="1:14" s="17" customFormat="1" ht="12.75">
      <c r="A506" s="15"/>
      <c r="C506" s="15"/>
      <c r="E506" s="15"/>
      <c r="H506" s="15"/>
      <c r="I506" s="15"/>
      <c r="J506" s="15"/>
      <c r="K506" s="15"/>
      <c r="L506" s="15"/>
      <c r="M506" s="15"/>
      <c r="N506" s="15"/>
    </row>
    <row r="507" spans="1:14" s="17" customFormat="1" ht="12.75">
      <c r="A507" s="15"/>
      <c r="C507" s="15"/>
      <c r="E507" s="15"/>
      <c r="H507" s="15"/>
      <c r="I507" s="15"/>
      <c r="J507" s="15"/>
      <c r="K507" s="15"/>
      <c r="L507" s="15"/>
      <c r="M507" s="15"/>
      <c r="N507" s="15"/>
    </row>
    <row r="508" spans="1:14" s="17" customFormat="1" ht="12.75">
      <c r="A508" s="15"/>
      <c r="C508" s="15"/>
      <c r="E508" s="15"/>
      <c r="H508" s="15"/>
      <c r="I508" s="15"/>
      <c r="J508" s="15"/>
      <c r="K508" s="15"/>
      <c r="L508" s="15"/>
      <c r="M508" s="15"/>
      <c r="N508" s="15"/>
    </row>
    <row r="509" spans="1:14" s="17" customFormat="1" ht="12.75">
      <c r="A509" s="15"/>
      <c r="C509" s="15"/>
      <c r="E509" s="15"/>
      <c r="H509" s="15"/>
      <c r="I509" s="15"/>
      <c r="J509" s="15"/>
      <c r="K509" s="15"/>
      <c r="L509" s="15"/>
      <c r="M509" s="15"/>
      <c r="N509" s="15"/>
    </row>
    <row r="510" spans="1:14" s="17" customFormat="1" ht="12.75">
      <c r="A510" s="15"/>
      <c r="C510" s="15"/>
      <c r="E510" s="15"/>
      <c r="H510" s="15"/>
      <c r="I510" s="15"/>
      <c r="J510" s="15"/>
      <c r="K510" s="15"/>
      <c r="L510" s="15"/>
      <c r="M510" s="15"/>
      <c r="N510" s="15"/>
    </row>
    <row r="511" spans="1:14" s="17" customFormat="1" ht="12.75">
      <c r="A511" s="15"/>
      <c r="C511" s="15"/>
      <c r="E511" s="15"/>
      <c r="H511" s="15"/>
      <c r="I511" s="15"/>
      <c r="J511" s="15"/>
      <c r="K511" s="15"/>
      <c r="L511" s="15"/>
      <c r="M511" s="15"/>
      <c r="N511" s="15"/>
    </row>
    <row r="512" spans="1:14" s="17" customFormat="1" ht="12.75">
      <c r="A512" s="15"/>
      <c r="C512" s="15"/>
      <c r="E512" s="15"/>
      <c r="H512" s="15"/>
      <c r="I512" s="15"/>
      <c r="J512" s="15"/>
      <c r="K512" s="15"/>
      <c r="L512" s="15"/>
      <c r="M512" s="15"/>
      <c r="N512" s="15"/>
    </row>
    <row r="513" spans="1:14" s="17" customFormat="1" ht="12.75">
      <c r="A513" s="15"/>
      <c r="C513" s="15"/>
      <c r="E513" s="15"/>
      <c r="H513" s="15"/>
      <c r="I513" s="15"/>
      <c r="J513" s="15"/>
      <c r="K513" s="15"/>
      <c r="L513" s="15"/>
      <c r="M513" s="15"/>
      <c r="N513" s="15"/>
    </row>
    <row r="514" spans="1:14" s="17" customFormat="1" ht="12.75">
      <c r="A514" s="15"/>
      <c r="C514" s="15"/>
      <c r="E514" s="15"/>
      <c r="H514" s="15"/>
      <c r="I514" s="15"/>
      <c r="J514" s="15"/>
      <c r="K514" s="15"/>
      <c r="L514" s="15"/>
      <c r="M514" s="15"/>
      <c r="N514" s="15"/>
    </row>
    <row r="515" spans="1:14" s="17" customFormat="1" ht="12.75">
      <c r="A515" s="15"/>
      <c r="C515" s="15"/>
      <c r="E515" s="15"/>
      <c r="H515" s="15"/>
      <c r="I515" s="15"/>
      <c r="J515" s="15"/>
      <c r="K515" s="15"/>
      <c r="L515" s="15"/>
      <c r="M515" s="15"/>
      <c r="N515" s="15"/>
    </row>
    <row r="516" spans="1:14" s="17" customFormat="1" ht="12.75">
      <c r="A516" s="15"/>
      <c r="C516" s="15"/>
      <c r="E516" s="15"/>
      <c r="H516" s="15"/>
      <c r="I516" s="15"/>
      <c r="J516" s="15"/>
      <c r="K516" s="15"/>
      <c r="L516" s="15"/>
      <c r="M516" s="15"/>
      <c r="N516" s="15"/>
    </row>
    <row r="517" spans="1:14" s="17" customFormat="1" ht="12.75">
      <c r="A517" s="15"/>
      <c r="C517" s="15"/>
      <c r="E517" s="15"/>
      <c r="H517" s="15"/>
      <c r="I517" s="15"/>
      <c r="J517" s="15"/>
      <c r="K517" s="15"/>
      <c r="L517" s="15"/>
      <c r="M517" s="15"/>
      <c r="N517" s="15"/>
    </row>
    <row r="518" spans="1:14" s="17" customFormat="1" ht="12.75">
      <c r="A518" s="15"/>
      <c r="C518" s="15"/>
      <c r="E518" s="15"/>
      <c r="H518" s="15"/>
      <c r="I518" s="15"/>
      <c r="J518" s="15"/>
      <c r="K518" s="15"/>
      <c r="L518" s="15"/>
      <c r="M518" s="15"/>
      <c r="N518" s="15"/>
    </row>
    <row r="519" spans="1:14" s="17" customFormat="1" ht="12.75">
      <c r="A519" s="15"/>
      <c r="C519" s="15"/>
      <c r="E519" s="15"/>
      <c r="H519" s="15"/>
      <c r="I519" s="15"/>
      <c r="J519" s="15"/>
      <c r="K519" s="15"/>
      <c r="L519" s="15"/>
      <c r="M519" s="15"/>
      <c r="N519" s="15"/>
    </row>
    <row r="520" spans="1:14" s="17" customFormat="1" ht="12.75">
      <c r="A520" s="15"/>
      <c r="C520" s="15"/>
      <c r="E520" s="15"/>
      <c r="H520" s="15"/>
      <c r="I520" s="15"/>
      <c r="J520" s="15"/>
      <c r="K520" s="15"/>
      <c r="L520" s="15"/>
      <c r="M520" s="15"/>
      <c r="N520" s="15"/>
    </row>
    <row r="521" spans="1:14" s="17" customFormat="1" ht="12.75">
      <c r="A521" s="15"/>
      <c r="C521" s="15"/>
      <c r="E521" s="15"/>
      <c r="H521" s="15"/>
      <c r="I521" s="15"/>
      <c r="J521" s="15"/>
      <c r="K521" s="15"/>
      <c r="L521" s="15"/>
      <c r="M521" s="15"/>
      <c r="N521" s="15"/>
    </row>
    <row r="522" spans="1:14" s="17" customFormat="1" ht="12.75">
      <c r="A522" s="15"/>
      <c r="C522" s="15"/>
      <c r="E522" s="15"/>
      <c r="H522" s="15"/>
      <c r="I522" s="15"/>
      <c r="J522" s="15"/>
      <c r="K522" s="15"/>
      <c r="L522" s="15"/>
      <c r="M522" s="15"/>
      <c r="N522" s="15"/>
    </row>
    <row r="523" spans="1:14" s="17" customFormat="1" ht="12.75">
      <c r="A523" s="15"/>
      <c r="C523" s="15"/>
      <c r="E523" s="15"/>
      <c r="H523" s="15"/>
      <c r="I523" s="15"/>
      <c r="J523" s="15"/>
      <c r="K523" s="15"/>
      <c r="L523" s="15"/>
      <c r="M523" s="15"/>
      <c r="N523" s="15"/>
    </row>
    <row r="524" spans="1:14" s="17" customFormat="1" ht="12.75">
      <c r="A524" s="15"/>
      <c r="C524" s="15"/>
      <c r="E524" s="15"/>
      <c r="H524" s="15"/>
      <c r="I524" s="15"/>
      <c r="J524" s="15"/>
      <c r="K524" s="15"/>
      <c r="L524" s="15"/>
      <c r="M524" s="15"/>
      <c r="N524" s="15"/>
    </row>
    <row r="525" spans="1:14" s="17" customFormat="1" ht="12.75">
      <c r="A525" s="15"/>
      <c r="C525" s="15"/>
      <c r="E525" s="15"/>
      <c r="H525" s="15"/>
      <c r="I525" s="15"/>
      <c r="J525" s="15"/>
      <c r="K525" s="15"/>
      <c r="L525" s="15"/>
      <c r="M525" s="15"/>
      <c r="N525" s="15"/>
    </row>
    <row r="526" spans="1:14" s="17" customFormat="1" ht="12.75">
      <c r="A526" s="15"/>
      <c r="C526" s="15"/>
      <c r="E526" s="15"/>
      <c r="H526" s="15"/>
      <c r="I526" s="15"/>
      <c r="J526" s="15"/>
      <c r="K526" s="15"/>
      <c r="L526" s="15"/>
      <c r="M526" s="15"/>
      <c r="N526" s="15"/>
    </row>
    <row r="527" spans="1:14" s="17" customFormat="1" ht="12.75">
      <c r="A527" s="15"/>
      <c r="C527" s="15"/>
      <c r="E527" s="15"/>
      <c r="H527" s="15"/>
      <c r="I527" s="15"/>
      <c r="J527" s="15"/>
      <c r="K527" s="15"/>
      <c r="L527" s="15"/>
      <c r="M527" s="15"/>
      <c r="N527" s="15"/>
    </row>
    <row r="528" spans="1:14" s="17" customFormat="1" ht="12.75">
      <c r="A528" s="15"/>
      <c r="C528" s="15"/>
      <c r="E528" s="15"/>
      <c r="H528" s="15"/>
      <c r="I528" s="15"/>
      <c r="J528" s="15"/>
      <c r="K528" s="15"/>
      <c r="L528" s="15"/>
      <c r="M528" s="15"/>
      <c r="N528" s="15"/>
    </row>
    <row r="529" spans="1:14" s="17" customFormat="1" ht="12.75">
      <c r="A529" s="15"/>
      <c r="C529" s="15"/>
      <c r="E529" s="15"/>
      <c r="H529" s="15"/>
      <c r="I529" s="15"/>
      <c r="J529" s="15"/>
      <c r="K529" s="15"/>
      <c r="L529" s="15"/>
      <c r="M529" s="15"/>
      <c r="N529" s="15"/>
    </row>
    <row r="530" spans="1:14" s="17" customFormat="1" ht="12.75">
      <c r="A530" s="15"/>
      <c r="C530" s="15"/>
      <c r="E530" s="15"/>
      <c r="H530" s="15"/>
      <c r="I530" s="15"/>
      <c r="J530" s="15"/>
      <c r="K530" s="15"/>
      <c r="L530" s="15"/>
      <c r="M530" s="15"/>
      <c r="N530" s="15"/>
    </row>
    <row r="531" spans="1:14" s="17" customFormat="1" ht="12.75">
      <c r="A531" s="15"/>
      <c r="C531" s="15"/>
      <c r="E531" s="15"/>
      <c r="H531" s="15"/>
      <c r="I531" s="15"/>
      <c r="J531" s="15"/>
      <c r="K531" s="15"/>
      <c r="L531" s="15"/>
      <c r="M531" s="15"/>
      <c r="N531" s="15"/>
    </row>
    <row r="532" spans="1:14" s="17" customFormat="1" ht="12.75">
      <c r="A532" s="15"/>
      <c r="C532" s="15"/>
      <c r="E532" s="15"/>
      <c r="H532" s="15"/>
      <c r="I532" s="15"/>
      <c r="J532" s="15"/>
      <c r="K532" s="15"/>
      <c r="L532" s="15"/>
      <c r="M532" s="15"/>
      <c r="N532" s="15"/>
    </row>
    <row r="533" spans="1:14" s="17" customFormat="1" ht="12.75">
      <c r="A533" s="15"/>
      <c r="C533" s="15"/>
      <c r="E533" s="15"/>
      <c r="H533" s="15"/>
      <c r="I533" s="15"/>
      <c r="J533" s="15"/>
      <c r="K533" s="15"/>
      <c r="L533" s="15"/>
      <c r="M533" s="15"/>
      <c r="N533" s="15"/>
    </row>
    <row r="534" spans="1:14" s="17" customFormat="1" ht="12.75">
      <c r="A534" s="15"/>
      <c r="C534" s="15"/>
      <c r="E534" s="15"/>
      <c r="H534" s="15"/>
      <c r="I534" s="15"/>
      <c r="J534" s="15"/>
      <c r="K534" s="15"/>
      <c r="L534" s="15"/>
      <c r="M534" s="15"/>
      <c r="N534" s="15"/>
    </row>
    <row r="535" spans="1:14" s="17" customFormat="1" ht="12.75">
      <c r="A535" s="15"/>
      <c r="C535" s="15"/>
      <c r="E535" s="15"/>
      <c r="H535" s="15"/>
      <c r="I535" s="15"/>
      <c r="J535" s="15"/>
      <c r="K535" s="15"/>
      <c r="L535" s="15"/>
      <c r="M535" s="15"/>
      <c r="N535" s="15"/>
    </row>
    <row r="536" spans="1:14" s="17" customFormat="1" ht="12.75">
      <c r="A536" s="15"/>
      <c r="C536" s="15"/>
      <c r="E536" s="15"/>
      <c r="H536" s="15"/>
      <c r="I536" s="15"/>
      <c r="J536" s="15"/>
      <c r="K536" s="15"/>
      <c r="L536" s="15"/>
      <c r="M536" s="15"/>
      <c r="N536" s="15"/>
    </row>
    <row r="537" spans="1:14" s="17" customFormat="1" ht="12.75">
      <c r="A537" s="15"/>
      <c r="C537" s="15"/>
      <c r="E537" s="15"/>
      <c r="H537" s="15"/>
      <c r="I537" s="15"/>
      <c r="J537" s="15"/>
      <c r="K537" s="15"/>
      <c r="L537" s="15"/>
      <c r="M537" s="15"/>
      <c r="N537" s="15"/>
    </row>
    <row r="538" spans="1:14" s="17" customFormat="1" ht="12.75">
      <c r="A538" s="15"/>
      <c r="C538" s="15"/>
      <c r="E538" s="15"/>
      <c r="H538" s="15"/>
      <c r="I538" s="15"/>
      <c r="J538" s="15"/>
      <c r="K538" s="15"/>
      <c r="L538" s="15"/>
      <c r="M538" s="15"/>
      <c r="N538" s="15"/>
    </row>
    <row r="539" spans="1:14" s="17" customFormat="1" ht="12.75">
      <c r="A539" s="15"/>
      <c r="C539" s="15"/>
      <c r="E539" s="15"/>
      <c r="H539" s="15"/>
      <c r="I539" s="15"/>
      <c r="J539" s="15"/>
      <c r="K539" s="15"/>
      <c r="L539" s="15"/>
      <c r="M539" s="15"/>
      <c r="N539" s="15"/>
    </row>
    <row r="540" spans="1:14" s="17" customFormat="1" ht="12.75">
      <c r="A540" s="15"/>
      <c r="C540" s="15"/>
      <c r="E540" s="15"/>
      <c r="H540" s="15"/>
      <c r="I540" s="15"/>
      <c r="J540" s="15"/>
      <c r="K540" s="15"/>
      <c r="L540" s="15"/>
      <c r="M540" s="15"/>
      <c r="N540" s="15"/>
    </row>
    <row r="541" spans="1:14" s="17" customFormat="1" ht="12.75">
      <c r="A541" s="15"/>
      <c r="C541" s="15"/>
      <c r="E541" s="15"/>
      <c r="H541" s="15"/>
      <c r="I541" s="15"/>
      <c r="J541" s="15"/>
      <c r="K541" s="15"/>
      <c r="L541" s="15"/>
      <c r="M541" s="15"/>
      <c r="N541" s="15"/>
    </row>
    <row r="542" spans="1:14" s="17" customFormat="1" ht="12.75">
      <c r="A542" s="15"/>
      <c r="C542" s="15"/>
      <c r="E542" s="15"/>
      <c r="H542" s="15"/>
      <c r="I542" s="15"/>
      <c r="J542" s="15"/>
      <c r="K542" s="15"/>
      <c r="L542" s="15"/>
      <c r="M542" s="15"/>
      <c r="N542" s="15"/>
    </row>
    <row r="543" spans="1:14" s="17" customFormat="1" ht="12.75">
      <c r="A543" s="15"/>
      <c r="C543" s="15"/>
      <c r="E543" s="15"/>
      <c r="H543" s="15"/>
      <c r="I543" s="15"/>
      <c r="J543" s="15"/>
      <c r="K543" s="15"/>
      <c r="L543" s="15"/>
      <c r="M543" s="15"/>
      <c r="N543" s="15"/>
    </row>
    <row r="544" spans="1:14" s="17" customFormat="1" ht="12.75">
      <c r="A544" s="15"/>
      <c r="C544" s="15"/>
      <c r="E544" s="15"/>
      <c r="H544" s="15"/>
      <c r="I544" s="15"/>
      <c r="J544" s="15"/>
      <c r="K544" s="15"/>
      <c r="L544" s="15"/>
      <c r="M544" s="15"/>
      <c r="N544" s="15"/>
    </row>
    <row r="545" spans="1:14" s="17" customFormat="1" ht="12.75">
      <c r="A545" s="15"/>
      <c r="C545" s="15"/>
      <c r="E545" s="15"/>
      <c r="H545" s="15"/>
      <c r="I545" s="15"/>
      <c r="J545" s="15"/>
      <c r="K545" s="15"/>
      <c r="L545" s="15"/>
      <c r="M545" s="15"/>
      <c r="N545" s="15"/>
    </row>
    <row r="546" spans="1:14" s="17" customFormat="1" ht="12.75">
      <c r="A546" s="15"/>
      <c r="C546" s="15"/>
      <c r="E546" s="15"/>
      <c r="H546" s="15"/>
      <c r="I546" s="15"/>
      <c r="J546" s="15"/>
      <c r="K546" s="15"/>
      <c r="L546" s="15"/>
      <c r="M546" s="15"/>
      <c r="N546" s="15"/>
    </row>
    <row r="547" spans="1:14" s="17" customFormat="1" ht="12.75">
      <c r="A547" s="15"/>
      <c r="C547" s="15"/>
      <c r="E547" s="15"/>
      <c r="H547" s="15"/>
      <c r="I547" s="15"/>
      <c r="J547" s="15"/>
      <c r="K547" s="15"/>
      <c r="L547" s="15"/>
      <c r="M547" s="15"/>
      <c r="N547" s="15"/>
    </row>
    <row r="548" spans="1:14" s="17" customFormat="1" ht="12.75">
      <c r="A548" s="15"/>
      <c r="C548" s="15"/>
      <c r="E548" s="15"/>
      <c r="H548" s="15"/>
      <c r="I548" s="15"/>
      <c r="J548" s="15"/>
      <c r="K548" s="15"/>
      <c r="L548" s="15"/>
      <c r="M548" s="15"/>
      <c r="N548" s="15"/>
    </row>
    <row r="549" spans="1:14" s="17" customFormat="1" ht="12.75">
      <c r="A549" s="15"/>
      <c r="C549" s="15"/>
      <c r="E549" s="15"/>
      <c r="H549" s="15"/>
      <c r="I549" s="15"/>
      <c r="J549" s="15"/>
      <c r="K549" s="15"/>
      <c r="L549" s="15"/>
      <c r="M549" s="15"/>
      <c r="N549" s="15"/>
    </row>
    <row r="550" spans="1:14" s="17" customFormat="1" ht="12.75">
      <c r="A550" s="15"/>
      <c r="C550" s="15"/>
      <c r="E550" s="15"/>
      <c r="H550" s="15"/>
      <c r="I550" s="15"/>
      <c r="J550" s="15"/>
      <c r="K550" s="15"/>
      <c r="L550" s="15"/>
      <c r="M550" s="15"/>
      <c r="N550" s="15"/>
    </row>
    <row r="551" spans="1:14" s="17" customFormat="1" ht="12.75">
      <c r="A551" s="15"/>
      <c r="C551" s="15"/>
      <c r="E551" s="15"/>
      <c r="H551" s="15"/>
      <c r="I551" s="15"/>
      <c r="J551" s="15"/>
      <c r="K551" s="15"/>
      <c r="L551" s="15"/>
      <c r="M551" s="15"/>
      <c r="N551" s="15"/>
    </row>
    <row r="552" spans="1:14" s="17" customFormat="1" ht="12.75">
      <c r="A552" s="15"/>
      <c r="C552" s="15"/>
      <c r="E552" s="15"/>
      <c r="H552" s="15"/>
      <c r="I552" s="15"/>
      <c r="J552" s="15"/>
      <c r="K552" s="15"/>
      <c r="L552" s="15"/>
      <c r="M552" s="15"/>
      <c r="N552" s="15"/>
    </row>
    <row r="553" spans="1:14" s="17" customFormat="1" ht="12.75">
      <c r="A553" s="15"/>
      <c r="C553" s="15"/>
      <c r="E553" s="15"/>
      <c r="H553" s="15"/>
      <c r="I553" s="15"/>
      <c r="J553" s="15"/>
      <c r="K553" s="15"/>
      <c r="L553" s="15"/>
      <c r="M553" s="15"/>
      <c r="N553" s="15"/>
    </row>
    <row r="554" spans="1:14" s="17" customFormat="1" ht="12.75">
      <c r="A554" s="15"/>
      <c r="C554" s="15"/>
      <c r="E554" s="15"/>
      <c r="H554" s="15"/>
      <c r="I554" s="15"/>
      <c r="J554" s="15"/>
      <c r="K554" s="15"/>
      <c r="L554" s="15"/>
      <c r="M554" s="15"/>
      <c r="N554" s="15"/>
    </row>
    <row r="555" spans="1:14" s="17" customFormat="1" ht="12.75">
      <c r="A555" s="15"/>
      <c r="C555" s="15"/>
      <c r="E555" s="15"/>
      <c r="H555" s="15"/>
      <c r="I555" s="15"/>
      <c r="J555" s="15"/>
      <c r="K555" s="15"/>
      <c r="L555" s="15"/>
      <c r="M555" s="15"/>
      <c r="N555" s="15"/>
    </row>
    <row r="556" spans="1:14" s="17" customFormat="1" ht="12.75">
      <c r="A556" s="15"/>
      <c r="C556" s="15"/>
      <c r="E556" s="15"/>
      <c r="H556" s="15"/>
      <c r="I556" s="15"/>
      <c r="J556" s="15"/>
      <c r="K556" s="15"/>
      <c r="L556" s="15"/>
      <c r="M556" s="15"/>
      <c r="N556" s="15"/>
    </row>
    <row r="557" spans="1:14" s="17" customFormat="1" ht="12.75">
      <c r="A557" s="15"/>
      <c r="C557" s="15"/>
      <c r="E557" s="15"/>
      <c r="H557" s="15"/>
      <c r="I557" s="15"/>
      <c r="J557" s="15"/>
      <c r="K557" s="15"/>
      <c r="L557" s="15"/>
      <c r="M557" s="15"/>
      <c r="N557" s="15"/>
    </row>
    <row r="558" spans="1:14" s="17" customFormat="1" ht="12.75">
      <c r="A558" s="15"/>
      <c r="C558" s="15"/>
      <c r="E558" s="15"/>
      <c r="H558" s="15"/>
      <c r="I558" s="15"/>
      <c r="J558" s="15"/>
      <c r="K558" s="15"/>
      <c r="L558" s="15"/>
      <c r="M558" s="15"/>
      <c r="N558" s="15"/>
    </row>
    <row r="559" spans="1:14" s="17" customFormat="1" ht="12.75">
      <c r="A559" s="15"/>
      <c r="C559" s="15"/>
      <c r="E559" s="15"/>
      <c r="H559" s="15"/>
      <c r="I559" s="15"/>
      <c r="J559" s="15"/>
      <c r="K559" s="15"/>
      <c r="L559" s="15"/>
      <c r="M559" s="15"/>
      <c r="N559" s="15"/>
    </row>
    <row r="560" spans="1:14" s="17" customFormat="1" ht="12.75">
      <c r="A560" s="15"/>
      <c r="C560" s="15"/>
      <c r="E560" s="15"/>
      <c r="H560" s="15"/>
      <c r="I560" s="15"/>
      <c r="J560" s="15"/>
      <c r="K560" s="15"/>
      <c r="L560" s="15"/>
      <c r="M560" s="15"/>
      <c r="N560" s="15"/>
    </row>
    <row r="561" spans="1:14" s="17" customFormat="1" ht="12.75">
      <c r="A561" s="15"/>
      <c r="C561" s="15"/>
      <c r="E561" s="15"/>
      <c r="H561" s="15"/>
      <c r="I561" s="15"/>
      <c r="J561" s="15"/>
      <c r="K561" s="15"/>
      <c r="L561" s="15"/>
      <c r="M561" s="15"/>
      <c r="N561" s="15"/>
    </row>
    <row r="562" spans="1:14" s="17" customFormat="1" ht="12.75">
      <c r="A562" s="15"/>
      <c r="C562" s="15"/>
      <c r="E562" s="15"/>
      <c r="H562" s="15"/>
      <c r="I562" s="15"/>
      <c r="J562" s="15"/>
      <c r="K562" s="15"/>
      <c r="L562" s="15"/>
      <c r="M562" s="15"/>
      <c r="N562" s="15"/>
    </row>
    <row r="563" spans="1:14" s="17" customFormat="1" ht="12.75">
      <c r="A563" s="15"/>
      <c r="C563" s="15"/>
      <c r="E563" s="15"/>
      <c r="H563" s="15"/>
      <c r="I563" s="15"/>
      <c r="J563" s="15"/>
      <c r="K563" s="15"/>
      <c r="L563" s="15"/>
      <c r="M563" s="15"/>
      <c r="N563" s="15"/>
    </row>
    <row r="564" spans="1:14" s="17" customFormat="1" ht="12.75">
      <c r="A564" s="15"/>
      <c r="C564" s="15"/>
      <c r="E564" s="15"/>
      <c r="H564" s="15"/>
      <c r="I564" s="15"/>
      <c r="J564" s="15"/>
      <c r="K564" s="15"/>
      <c r="L564" s="15"/>
      <c r="M564" s="15"/>
      <c r="N564" s="15"/>
    </row>
    <row r="565" spans="1:14" s="17" customFormat="1" ht="12.75">
      <c r="A565" s="15"/>
      <c r="C565" s="15"/>
      <c r="E565" s="15"/>
      <c r="H565" s="15"/>
      <c r="I565" s="15"/>
      <c r="J565" s="15"/>
      <c r="K565" s="15"/>
      <c r="L565" s="15"/>
      <c r="M565" s="15"/>
      <c r="N565" s="15"/>
    </row>
    <row r="566" spans="1:14" s="17" customFormat="1" ht="12.75">
      <c r="A566" s="15"/>
      <c r="C566" s="15"/>
      <c r="E566" s="15"/>
      <c r="H566" s="15"/>
      <c r="I566" s="15"/>
      <c r="J566" s="15"/>
      <c r="K566" s="15"/>
      <c r="L566" s="15"/>
      <c r="M566" s="15"/>
      <c r="N566" s="15"/>
    </row>
    <row r="567" spans="1:14" s="17" customFormat="1" ht="12.75">
      <c r="A567" s="15"/>
      <c r="C567" s="15"/>
      <c r="E567" s="15"/>
      <c r="H567" s="15"/>
      <c r="I567" s="15"/>
      <c r="J567" s="15"/>
      <c r="K567" s="15"/>
      <c r="L567" s="15"/>
      <c r="M567" s="15"/>
      <c r="N567" s="15"/>
    </row>
    <row r="568" spans="1:14" s="17" customFormat="1" ht="12.75">
      <c r="A568" s="15"/>
      <c r="C568" s="15"/>
      <c r="E568" s="15"/>
      <c r="H568" s="15"/>
      <c r="I568" s="15"/>
      <c r="J568" s="15"/>
      <c r="K568" s="15"/>
      <c r="L568" s="15"/>
      <c r="M568" s="15"/>
      <c r="N568" s="15"/>
    </row>
    <row r="569" spans="1:14" s="17" customFormat="1" ht="12.75">
      <c r="A569" s="15"/>
      <c r="C569" s="15"/>
      <c r="E569" s="15"/>
      <c r="H569" s="15"/>
      <c r="I569" s="15"/>
      <c r="J569" s="15"/>
      <c r="K569" s="15"/>
      <c r="L569" s="15"/>
      <c r="M569" s="15"/>
      <c r="N569" s="15"/>
    </row>
    <row r="570" spans="1:14" s="17" customFormat="1" ht="12.75">
      <c r="A570" s="15"/>
      <c r="C570" s="15"/>
      <c r="E570" s="15"/>
      <c r="H570" s="15"/>
      <c r="I570" s="15"/>
      <c r="J570" s="15"/>
      <c r="K570" s="15"/>
      <c r="L570" s="15"/>
      <c r="M570" s="15"/>
      <c r="N570" s="15"/>
    </row>
    <row r="571" spans="1:14" s="17" customFormat="1" ht="12.75">
      <c r="A571" s="15"/>
      <c r="C571" s="15"/>
      <c r="E571" s="15"/>
      <c r="H571" s="15"/>
      <c r="I571" s="15"/>
      <c r="J571" s="15"/>
      <c r="K571" s="15"/>
      <c r="L571" s="15"/>
      <c r="M571" s="15"/>
      <c r="N571" s="15"/>
    </row>
    <row r="572" spans="1:14" s="17" customFormat="1" ht="12.75">
      <c r="A572" s="15"/>
      <c r="C572" s="15"/>
      <c r="E572" s="15"/>
      <c r="H572" s="15"/>
      <c r="I572" s="15"/>
      <c r="J572" s="15"/>
      <c r="K572" s="15"/>
      <c r="L572" s="15"/>
      <c r="M572" s="15"/>
      <c r="N572" s="15"/>
    </row>
    <row r="573" spans="1:14" s="17" customFormat="1" ht="12.75">
      <c r="A573" s="15"/>
      <c r="C573" s="15"/>
      <c r="E573" s="15"/>
      <c r="H573" s="15"/>
      <c r="I573" s="15"/>
      <c r="J573" s="15"/>
      <c r="K573" s="15"/>
      <c r="L573" s="15"/>
      <c r="M573" s="15"/>
      <c r="N573" s="15"/>
    </row>
    <row r="574" spans="1:14" s="17" customFormat="1" ht="12.75">
      <c r="A574" s="15"/>
      <c r="C574" s="15"/>
      <c r="E574" s="15"/>
      <c r="H574" s="15"/>
      <c r="I574" s="15"/>
      <c r="J574" s="15"/>
      <c r="K574" s="15"/>
      <c r="L574" s="15"/>
      <c r="M574" s="15"/>
      <c r="N574" s="15"/>
    </row>
    <row r="575" spans="1:14" s="17" customFormat="1" ht="12.75">
      <c r="A575" s="15"/>
      <c r="C575" s="15"/>
      <c r="E575" s="15"/>
      <c r="H575" s="15"/>
      <c r="I575" s="15"/>
      <c r="J575" s="15"/>
      <c r="K575" s="15"/>
      <c r="L575" s="15"/>
      <c r="M575" s="15"/>
      <c r="N575" s="15"/>
    </row>
    <row r="576" spans="1:14" s="17" customFormat="1" ht="12.75">
      <c r="A576" s="15"/>
      <c r="C576" s="15"/>
      <c r="E576" s="15"/>
      <c r="H576" s="15"/>
      <c r="I576" s="15"/>
      <c r="J576" s="15"/>
      <c r="K576" s="15"/>
      <c r="L576" s="15"/>
      <c r="M576" s="15"/>
      <c r="N576" s="15"/>
    </row>
    <row r="577" spans="1:14" s="17" customFormat="1" ht="12.75">
      <c r="A577" s="15"/>
      <c r="C577" s="15"/>
      <c r="E577" s="15"/>
      <c r="H577" s="15"/>
      <c r="I577" s="15"/>
      <c r="J577" s="15"/>
      <c r="K577" s="15"/>
      <c r="L577" s="15"/>
      <c r="M577" s="15"/>
      <c r="N577" s="15"/>
    </row>
    <row r="578" spans="1:14" s="17" customFormat="1" ht="12.75">
      <c r="A578" s="15"/>
      <c r="C578" s="15"/>
      <c r="E578" s="15"/>
      <c r="H578" s="15"/>
      <c r="I578" s="15"/>
      <c r="J578" s="15"/>
      <c r="K578" s="15"/>
      <c r="L578" s="15"/>
      <c r="M578" s="15"/>
      <c r="N578" s="15"/>
    </row>
    <row r="579" spans="1:14" s="17" customFormat="1" ht="12.75">
      <c r="A579" s="15"/>
      <c r="C579" s="15"/>
      <c r="E579" s="15"/>
      <c r="H579" s="15"/>
      <c r="I579" s="15"/>
      <c r="J579" s="15"/>
      <c r="K579" s="15"/>
      <c r="L579" s="15"/>
      <c r="M579" s="15"/>
      <c r="N579" s="15"/>
    </row>
    <row r="580" spans="1:14" s="17" customFormat="1" ht="12.75">
      <c r="A580" s="15"/>
      <c r="C580" s="15"/>
      <c r="E580" s="15"/>
      <c r="H580" s="15"/>
      <c r="I580" s="15"/>
      <c r="J580" s="15"/>
      <c r="K580" s="15"/>
      <c r="L580" s="15"/>
      <c r="M580" s="15"/>
      <c r="N580" s="15"/>
    </row>
    <row r="581" spans="1:14" s="17" customFormat="1" ht="12.75">
      <c r="A581" s="15"/>
      <c r="C581" s="15"/>
      <c r="E581" s="15"/>
      <c r="H581" s="15"/>
      <c r="I581" s="15"/>
      <c r="J581" s="15"/>
      <c r="K581" s="15"/>
      <c r="L581" s="15"/>
      <c r="M581" s="15"/>
      <c r="N581" s="15"/>
    </row>
    <row r="582" spans="1:14" s="17" customFormat="1" ht="12.75">
      <c r="A582" s="15"/>
      <c r="C582" s="15"/>
      <c r="E582" s="15"/>
      <c r="H582" s="15"/>
      <c r="I582" s="15"/>
      <c r="J582" s="15"/>
      <c r="K582" s="15"/>
      <c r="L582" s="15"/>
      <c r="M582" s="15"/>
      <c r="N582" s="15"/>
    </row>
    <row r="583" spans="1:14" s="17" customFormat="1" ht="12.75">
      <c r="A583" s="15"/>
      <c r="C583" s="15"/>
      <c r="E583" s="15"/>
      <c r="H583" s="15"/>
      <c r="I583" s="15"/>
      <c r="J583" s="15"/>
      <c r="K583" s="15"/>
      <c r="L583" s="15"/>
      <c r="M583" s="15"/>
      <c r="N583" s="15"/>
    </row>
    <row r="584" spans="1:14" s="17" customFormat="1" ht="12.75">
      <c r="A584" s="15"/>
      <c r="C584" s="15"/>
      <c r="E584" s="15"/>
      <c r="H584" s="15"/>
      <c r="I584" s="15"/>
      <c r="J584" s="15"/>
      <c r="K584" s="15"/>
      <c r="L584" s="15"/>
      <c r="M584" s="15"/>
      <c r="N584" s="15"/>
    </row>
    <row r="585" spans="1:14" s="17" customFormat="1" ht="12.75">
      <c r="A585" s="15"/>
      <c r="C585" s="15"/>
      <c r="E585" s="15"/>
      <c r="H585" s="15"/>
      <c r="I585" s="15"/>
      <c r="J585" s="15"/>
      <c r="K585" s="15"/>
      <c r="L585" s="15"/>
      <c r="M585" s="15"/>
      <c r="N585" s="15"/>
    </row>
    <row r="586" spans="1:14" s="17" customFormat="1" ht="12.75">
      <c r="A586" s="15"/>
      <c r="C586" s="15"/>
      <c r="E586" s="15"/>
      <c r="H586" s="15"/>
      <c r="I586" s="15"/>
      <c r="J586" s="15"/>
      <c r="K586" s="15"/>
      <c r="L586" s="15"/>
      <c r="M586" s="15"/>
      <c r="N586" s="15"/>
    </row>
    <row r="587" spans="1:14" s="17" customFormat="1" ht="12.75">
      <c r="A587" s="15"/>
      <c r="C587" s="15"/>
      <c r="E587" s="15"/>
      <c r="H587" s="15"/>
      <c r="I587" s="15"/>
      <c r="J587" s="15"/>
      <c r="K587" s="15"/>
      <c r="L587" s="15"/>
      <c r="M587" s="15"/>
      <c r="N587" s="15"/>
    </row>
    <row r="588" spans="1:14" s="17" customFormat="1" ht="12.75">
      <c r="A588" s="15"/>
      <c r="C588" s="15"/>
      <c r="E588" s="15"/>
      <c r="H588" s="15"/>
      <c r="I588" s="15"/>
      <c r="J588" s="15"/>
      <c r="K588" s="15"/>
      <c r="L588" s="15"/>
      <c r="M588" s="15"/>
      <c r="N588" s="15"/>
    </row>
    <row r="589" spans="1:14" s="17" customFormat="1" ht="12.75">
      <c r="A589" s="15"/>
      <c r="C589" s="15"/>
      <c r="E589" s="15"/>
      <c r="H589" s="15"/>
      <c r="I589" s="15"/>
      <c r="J589" s="15"/>
      <c r="K589" s="15"/>
      <c r="L589" s="15"/>
      <c r="M589" s="15"/>
      <c r="N589" s="15"/>
    </row>
    <row r="590" spans="1:14" s="17" customFormat="1" ht="12.75">
      <c r="A590" s="15"/>
      <c r="C590" s="15"/>
      <c r="E590" s="15"/>
      <c r="H590" s="15"/>
      <c r="I590" s="15"/>
      <c r="J590" s="15"/>
      <c r="K590" s="15"/>
      <c r="L590" s="15"/>
      <c r="M590" s="15"/>
      <c r="N590" s="15"/>
    </row>
    <row r="591" spans="1:14" s="17" customFormat="1" ht="12.75">
      <c r="A591" s="15"/>
      <c r="C591" s="15"/>
      <c r="E591" s="15"/>
      <c r="H591" s="15"/>
      <c r="I591" s="15"/>
      <c r="J591" s="15"/>
      <c r="K591" s="15"/>
      <c r="L591" s="15"/>
      <c r="M591" s="15"/>
      <c r="N591" s="15"/>
    </row>
    <row r="592" spans="1:14" s="17" customFormat="1" ht="12.75">
      <c r="A592" s="15"/>
      <c r="C592" s="15"/>
      <c r="E592" s="15"/>
      <c r="H592" s="15"/>
      <c r="I592" s="15"/>
      <c r="J592" s="15"/>
      <c r="K592" s="15"/>
      <c r="L592" s="15"/>
      <c r="M592" s="15"/>
      <c r="N592" s="15"/>
    </row>
    <row r="593" spans="1:14" s="17" customFormat="1" ht="12.75">
      <c r="A593" s="15"/>
      <c r="C593" s="15"/>
      <c r="E593" s="15"/>
      <c r="H593" s="15"/>
      <c r="I593" s="15"/>
      <c r="J593" s="15"/>
      <c r="K593" s="15"/>
      <c r="L593" s="15"/>
      <c r="M593" s="15"/>
      <c r="N593" s="15"/>
    </row>
    <row r="594" spans="1:14" s="17" customFormat="1" ht="12.75">
      <c r="A594" s="15"/>
      <c r="C594" s="15"/>
      <c r="E594" s="15"/>
      <c r="H594" s="15"/>
      <c r="I594" s="15"/>
      <c r="J594" s="15"/>
      <c r="K594" s="15"/>
      <c r="L594" s="15"/>
      <c r="M594" s="15"/>
      <c r="N594" s="15"/>
    </row>
    <row r="595" spans="1:14" s="17" customFormat="1" ht="12.75">
      <c r="A595" s="15"/>
      <c r="C595" s="15"/>
      <c r="E595" s="15"/>
      <c r="H595" s="15"/>
      <c r="I595" s="15"/>
      <c r="J595" s="15"/>
      <c r="K595" s="15"/>
      <c r="L595" s="15"/>
      <c r="M595" s="15"/>
      <c r="N595" s="15"/>
    </row>
    <row r="596" spans="1:14" s="17" customFormat="1" ht="12.75">
      <c r="A596" s="15"/>
      <c r="C596" s="15"/>
      <c r="E596" s="15"/>
      <c r="H596" s="15"/>
      <c r="I596" s="15"/>
      <c r="J596" s="15"/>
      <c r="K596" s="15"/>
      <c r="L596" s="15"/>
      <c r="M596" s="15"/>
      <c r="N596" s="15"/>
    </row>
    <row r="597" spans="1:14" s="17" customFormat="1" ht="12.75">
      <c r="A597" s="15"/>
      <c r="C597" s="15"/>
      <c r="E597" s="15"/>
      <c r="H597" s="15"/>
      <c r="I597" s="15"/>
      <c r="J597" s="15"/>
      <c r="K597" s="15"/>
      <c r="L597" s="15"/>
      <c r="M597" s="15"/>
      <c r="N597" s="15"/>
    </row>
    <row r="598" spans="1:14" s="17" customFormat="1" ht="12.75">
      <c r="A598" s="15"/>
      <c r="C598" s="15"/>
      <c r="E598" s="15"/>
      <c r="H598" s="15"/>
      <c r="I598" s="15"/>
      <c r="J598" s="15"/>
      <c r="K598" s="15"/>
      <c r="L598" s="15"/>
      <c r="M598" s="15"/>
      <c r="N598" s="15"/>
    </row>
    <row r="599" spans="1:14" s="17" customFormat="1" ht="12.75">
      <c r="A599" s="15"/>
      <c r="C599" s="15"/>
      <c r="E599" s="15"/>
      <c r="H599" s="15"/>
      <c r="I599" s="15"/>
      <c r="J599" s="15"/>
      <c r="K599" s="15"/>
      <c r="L599" s="15"/>
      <c r="M599" s="15"/>
      <c r="N599" s="15"/>
    </row>
    <row r="600" spans="1:14" s="17" customFormat="1" ht="12.75">
      <c r="A600" s="15"/>
      <c r="C600" s="15"/>
      <c r="E600" s="15"/>
      <c r="H600" s="15"/>
      <c r="I600" s="15"/>
      <c r="J600" s="15"/>
      <c r="K600" s="15"/>
      <c r="L600" s="15"/>
      <c r="M600" s="15"/>
      <c r="N600" s="15"/>
    </row>
    <row r="601" spans="1:14" s="17" customFormat="1" ht="12.75">
      <c r="A601" s="15"/>
      <c r="C601" s="15"/>
      <c r="E601" s="15"/>
      <c r="H601" s="15"/>
      <c r="I601" s="15"/>
      <c r="J601" s="15"/>
      <c r="K601" s="15"/>
      <c r="L601" s="15"/>
      <c r="M601" s="15"/>
      <c r="N601" s="15"/>
    </row>
    <row r="602" spans="1:14" s="17" customFormat="1" ht="12.75">
      <c r="A602" s="15"/>
      <c r="C602" s="15"/>
      <c r="E602" s="15"/>
      <c r="H602" s="15"/>
      <c r="I602" s="15"/>
      <c r="J602" s="15"/>
      <c r="K602" s="15"/>
      <c r="L602" s="15"/>
      <c r="M602" s="15"/>
      <c r="N602" s="15"/>
    </row>
    <row r="603" spans="1:14" s="17" customFormat="1" ht="12.75">
      <c r="A603" s="15"/>
      <c r="C603" s="15"/>
      <c r="E603" s="15"/>
      <c r="H603" s="15"/>
      <c r="I603" s="15"/>
      <c r="J603" s="15"/>
      <c r="K603" s="15"/>
      <c r="L603" s="15"/>
      <c r="M603" s="15"/>
      <c r="N603" s="15"/>
    </row>
    <row r="604" spans="1:14" s="17" customFormat="1" ht="12.75">
      <c r="A604" s="15"/>
      <c r="C604" s="15"/>
      <c r="E604" s="15"/>
      <c r="H604" s="15"/>
      <c r="I604" s="15"/>
      <c r="J604" s="15"/>
      <c r="K604" s="15"/>
      <c r="L604" s="15"/>
      <c r="M604" s="15"/>
      <c r="N604" s="15"/>
    </row>
    <row r="605" spans="1:14" s="17" customFormat="1" ht="12.75">
      <c r="A605" s="15"/>
      <c r="C605" s="15"/>
      <c r="E605" s="15"/>
      <c r="H605" s="15"/>
      <c r="I605" s="15"/>
      <c r="J605" s="15"/>
      <c r="K605" s="15"/>
      <c r="L605" s="15"/>
      <c r="M605" s="15"/>
      <c r="N605" s="15"/>
    </row>
    <row r="606" spans="1:14" s="17" customFormat="1" ht="12.75">
      <c r="A606" s="15"/>
      <c r="C606" s="15"/>
      <c r="E606" s="15"/>
      <c r="H606" s="15"/>
      <c r="I606" s="15"/>
      <c r="J606" s="15"/>
      <c r="K606" s="15"/>
      <c r="L606" s="15"/>
      <c r="M606" s="15"/>
      <c r="N606" s="15"/>
    </row>
    <row r="607" spans="1:14" s="17" customFormat="1" ht="12.75">
      <c r="A607" s="15"/>
      <c r="C607" s="15"/>
      <c r="E607" s="15"/>
      <c r="H607" s="15"/>
      <c r="I607" s="15"/>
      <c r="J607" s="15"/>
      <c r="K607" s="15"/>
      <c r="L607" s="15"/>
      <c r="M607" s="15"/>
      <c r="N607" s="15"/>
    </row>
    <row r="608" spans="1:14" s="17" customFormat="1" ht="12.75">
      <c r="A608" s="15"/>
      <c r="C608" s="15"/>
      <c r="E608" s="15"/>
      <c r="H608" s="15"/>
      <c r="I608" s="15"/>
      <c r="J608" s="15"/>
      <c r="K608" s="15"/>
      <c r="L608" s="15"/>
      <c r="M608" s="15"/>
      <c r="N608" s="15"/>
    </row>
    <row r="609" spans="1:14" s="17" customFormat="1" ht="12.75">
      <c r="A609" s="15"/>
      <c r="C609" s="15"/>
      <c r="E609" s="15"/>
      <c r="H609" s="15"/>
      <c r="I609" s="15"/>
      <c r="J609" s="15"/>
      <c r="K609" s="15"/>
      <c r="L609" s="15"/>
      <c r="M609" s="15"/>
      <c r="N609" s="15"/>
    </row>
    <row r="610" spans="1:14" s="17" customFormat="1" ht="12.75">
      <c r="A610" s="15"/>
      <c r="C610" s="15"/>
      <c r="E610" s="15"/>
      <c r="H610" s="15"/>
      <c r="I610" s="15"/>
      <c r="J610" s="15"/>
      <c r="K610" s="15"/>
      <c r="L610" s="15"/>
      <c r="M610" s="15"/>
      <c r="N610" s="15"/>
    </row>
    <row r="611" spans="1:14" s="17" customFormat="1" ht="12.75">
      <c r="A611" s="15"/>
      <c r="C611" s="15"/>
      <c r="E611" s="15"/>
      <c r="H611" s="15"/>
      <c r="I611" s="15"/>
      <c r="J611" s="15"/>
      <c r="K611" s="15"/>
      <c r="L611" s="15"/>
      <c r="M611" s="15"/>
      <c r="N611" s="15"/>
    </row>
    <row r="612" spans="1:14" s="17" customFormat="1" ht="12.75">
      <c r="A612" s="15"/>
      <c r="C612" s="15"/>
      <c r="E612" s="15"/>
      <c r="H612" s="15"/>
      <c r="I612" s="15"/>
      <c r="J612" s="15"/>
      <c r="K612" s="15"/>
      <c r="L612" s="15"/>
      <c r="M612" s="15"/>
      <c r="N612" s="15"/>
    </row>
    <row r="613" spans="1:14" s="17" customFormat="1" ht="12.75">
      <c r="A613" s="15"/>
      <c r="C613" s="15"/>
      <c r="E613" s="15"/>
      <c r="H613" s="15"/>
      <c r="I613" s="15"/>
      <c r="J613" s="15"/>
      <c r="K613" s="15"/>
      <c r="L613" s="15"/>
      <c r="M613" s="15"/>
      <c r="N613" s="15"/>
    </row>
    <row r="614" spans="1:14" s="17" customFormat="1" ht="12.75">
      <c r="A614" s="15"/>
      <c r="C614" s="15"/>
      <c r="E614" s="15"/>
      <c r="H614" s="15"/>
      <c r="I614" s="15"/>
      <c r="J614" s="15"/>
      <c r="K614" s="15"/>
      <c r="L614" s="15"/>
      <c r="M614" s="15"/>
      <c r="N614" s="15"/>
    </row>
    <row r="615" spans="1:14" s="17" customFormat="1" ht="12.75">
      <c r="A615" s="15"/>
      <c r="C615" s="15"/>
      <c r="E615" s="15"/>
      <c r="H615" s="15"/>
      <c r="I615" s="15"/>
      <c r="J615" s="15"/>
      <c r="K615" s="15"/>
      <c r="L615" s="15"/>
      <c r="M615" s="15"/>
      <c r="N615" s="15"/>
    </row>
    <row r="616" spans="1:14" s="17" customFormat="1" ht="12.75">
      <c r="A616" s="15"/>
      <c r="C616" s="15"/>
      <c r="E616" s="15"/>
      <c r="H616" s="15"/>
      <c r="I616" s="15"/>
      <c r="J616" s="15"/>
      <c r="K616" s="15"/>
      <c r="L616" s="15"/>
      <c r="M616" s="15"/>
      <c r="N616" s="15"/>
    </row>
    <row r="617" spans="1:14" s="17" customFormat="1" ht="12.75">
      <c r="A617" s="15"/>
      <c r="C617" s="15"/>
      <c r="E617" s="15"/>
      <c r="H617" s="15"/>
      <c r="I617" s="15"/>
      <c r="J617" s="15"/>
      <c r="K617" s="15"/>
      <c r="L617" s="15"/>
      <c r="M617" s="15"/>
      <c r="N617" s="15"/>
    </row>
    <row r="618" spans="1:14" s="17" customFormat="1" ht="12.75">
      <c r="A618" s="15"/>
      <c r="C618" s="15"/>
      <c r="E618" s="15"/>
      <c r="H618" s="15"/>
      <c r="I618" s="15"/>
      <c r="J618" s="15"/>
      <c r="K618" s="15"/>
      <c r="L618" s="15"/>
      <c r="M618" s="15"/>
      <c r="N618" s="15"/>
    </row>
    <row r="619" spans="1:14" s="17" customFormat="1" ht="12.75">
      <c r="A619" s="15"/>
      <c r="C619" s="15"/>
      <c r="E619" s="15"/>
      <c r="H619" s="15"/>
      <c r="I619" s="15"/>
      <c r="J619" s="15"/>
      <c r="K619" s="15"/>
      <c r="L619" s="15"/>
      <c r="M619" s="15"/>
      <c r="N619" s="15"/>
    </row>
    <row r="620" spans="1:14" s="17" customFormat="1" ht="12.75">
      <c r="A620" s="15"/>
      <c r="C620" s="15"/>
      <c r="E620" s="15"/>
      <c r="H620" s="15"/>
      <c r="I620" s="15"/>
      <c r="J620" s="15"/>
      <c r="K620" s="15"/>
      <c r="L620" s="15"/>
      <c r="M620" s="15"/>
      <c r="N620" s="15"/>
    </row>
    <row r="621" spans="1:14" s="17" customFormat="1" ht="12.75">
      <c r="A621" s="15"/>
      <c r="C621" s="15"/>
      <c r="E621" s="15"/>
      <c r="H621" s="15"/>
      <c r="I621" s="15"/>
      <c r="J621" s="15"/>
      <c r="K621" s="15"/>
      <c r="L621" s="15"/>
      <c r="M621" s="15"/>
      <c r="N621" s="15"/>
    </row>
    <row r="622" spans="1:14" s="17" customFormat="1" ht="12.75">
      <c r="A622" s="15"/>
      <c r="C622" s="15"/>
      <c r="E622" s="15"/>
      <c r="H622" s="15"/>
      <c r="I622" s="15"/>
      <c r="J622" s="15"/>
      <c r="K622" s="15"/>
      <c r="L622" s="15"/>
      <c r="M622" s="15"/>
      <c r="N622" s="15"/>
    </row>
    <row r="623" spans="1:14" s="17" customFormat="1" ht="12.75">
      <c r="A623" s="15"/>
      <c r="C623" s="15"/>
      <c r="E623" s="15"/>
      <c r="H623" s="15"/>
      <c r="I623" s="15"/>
      <c r="J623" s="15"/>
      <c r="K623" s="15"/>
      <c r="L623" s="15"/>
      <c r="M623" s="15"/>
      <c r="N623" s="15"/>
    </row>
    <row r="624" spans="1:14" s="17" customFormat="1" ht="12.75">
      <c r="A624" s="15"/>
      <c r="C624" s="15"/>
      <c r="E624" s="15"/>
      <c r="H624" s="15"/>
      <c r="I624" s="15"/>
      <c r="J624" s="15"/>
      <c r="K624" s="15"/>
      <c r="L624" s="15"/>
      <c r="M624" s="15"/>
      <c r="N624" s="15"/>
    </row>
    <row r="625" spans="1:14" s="17" customFormat="1" ht="12.75">
      <c r="A625" s="15"/>
      <c r="C625" s="15"/>
      <c r="E625" s="15"/>
      <c r="H625" s="15"/>
      <c r="I625" s="15"/>
      <c r="J625" s="15"/>
      <c r="K625" s="15"/>
      <c r="L625" s="15"/>
      <c r="M625" s="15"/>
      <c r="N625" s="15"/>
    </row>
    <row r="626" spans="1:14" s="17" customFormat="1" ht="12.75">
      <c r="A626" s="15"/>
      <c r="C626" s="15"/>
      <c r="E626" s="15"/>
      <c r="H626" s="15"/>
      <c r="I626" s="15"/>
      <c r="J626" s="15"/>
      <c r="K626" s="15"/>
      <c r="L626" s="15"/>
      <c r="M626" s="15"/>
      <c r="N626" s="15"/>
    </row>
    <row r="627" spans="1:14" s="17" customFormat="1" ht="12.75">
      <c r="A627" s="15"/>
      <c r="C627" s="15"/>
      <c r="E627" s="15"/>
      <c r="H627" s="15"/>
      <c r="I627" s="15"/>
      <c r="J627" s="15"/>
      <c r="K627" s="15"/>
      <c r="L627" s="15"/>
      <c r="M627" s="15"/>
      <c r="N627" s="15"/>
    </row>
    <row r="628" spans="1:14" s="17" customFormat="1" ht="12.75">
      <c r="A628" s="15"/>
      <c r="C628" s="15"/>
      <c r="E628" s="15"/>
      <c r="H628" s="15"/>
      <c r="I628" s="15"/>
      <c r="J628" s="15"/>
      <c r="K628" s="15"/>
      <c r="L628" s="15"/>
      <c r="M628" s="15"/>
      <c r="N628" s="15"/>
    </row>
    <row r="629" spans="1:14" s="17" customFormat="1" ht="12.75">
      <c r="A629" s="15"/>
      <c r="C629" s="15"/>
      <c r="E629" s="15"/>
      <c r="H629" s="15"/>
      <c r="I629" s="15"/>
      <c r="J629" s="15"/>
      <c r="K629" s="15"/>
      <c r="L629" s="15"/>
      <c r="M629" s="15"/>
      <c r="N629" s="15"/>
    </row>
    <row r="630" spans="1:14" s="17" customFormat="1" ht="12.75">
      <c r="A630" s="15"/>
      <c r="C630" s="15"/>
      <c r="E630" s="15"/>
      <c r="H630" s="15"/>
      <c r="I630" s="15"/>
      <c r="J630" s="15"/>
      <c r="K630" s="15"/>
      <c r="L630" s="15"/>
      <c r="M630" s="15"/>
      <c r="N630" s="15"/>
    </row>
    <row r="631" spans="1:14" s="17" customFormat="1" ht="12.75">
      <c r="A631" s="15"/>
      <c r="C631" s="15"/>
      <c r="E631" s="15"/>
      <c r="H631" s="15"/>
      <c r="I631" s="15"/>
      <c r="J631" s="15"/>
      <c r="K631" s="15"/>
      <c r="L631" s="15"/>
      <c r="M631" s="15"/>
      <c r="N631" s="15"/>
    </row>
    <row r="632" spans="1:14" s="17" customFormat="1" ht="12.75">
      <c r="A632" s="15"/>
      <c r="C632" s="15"/>
      <c r="E632" s="15"/>
      <c r="H632" s="15"/>
      <c r="I632" s="15"/>
      <c r="J632" s="15"/>
      <c r="K632" s="15"/>
      <c r="L632" s="15"/>
      <c r="M632" s="15"/>
      <c r="N632" s="15"/>
    </row>
    <row r="633" spans="1:14" s="17" customFormat="1" ht="12.75">
      <c r="A633" s="15"/>
      <c r="C633" s="15"/>
      <c r="E633" s="15"/>
      <c r="H633" s="15"/>
      <c r="I633" s="15"/>
      <c r="J633" s="15"/>
      <c r="K633" s="15"/>
      <c r="L633" s="15"/>
      <c r="M633" s="15"/>
      <c r="N633" s="15"/>
    </row>
    <row r="634" spans="1:14" s="17" customFormat="1" ht="12.75">
      <c r="A634" s="15"/>
      <c r="C634" s="15"/>
      <c r="E634" s="15"/>
      <c r="H634" s="15"/>
      <c r="I634" s="15"/>
      <c r="J634" s="15"/>
      <c r="K634" s="15"/>
      <c r="L634" s="15"/>
      <c r="M634" s="15"/>
      <c r="N634" s="15"/>
    </row>
    <row r="635" spans="1:14" s="17" customFormat="1" ht="12.75">
      <c r="A635" s="15"/>
      <c r="C635" s="15"/>
      <c r="E635" s="15"/>
      <c r="H635" s="15"/>
      <c r="I635" s="15"/>
      <c r="J635" s="15"/>
      <c r="K635" s="15"/>
      <c r="L635" s="15"/>
      <c r="M635" s="15"/>
      <c r="N635" s="15"/>
    </row>
    <row r="636" spans="1:14" s="17" customFormat="1" ht="12.75">
      <c r="A636" s="15"/>
      <c r="C636" s="15"/>
      <c r="E636" s="15"/>
      <c r="H636" s="15"/>
      <c r="I636" s="15"/>
      <c r="J636" s="15"/>
      <c r="K636" s="15"/>
      <c r="L636" s="15"/>
      <c r="M636" s="15"/>
      <c r="N636" s="15"/>
    </row>
    <row r="637" spans="1:14" s="17" customFormat="1" ht="12.75">
      <c r="A637" s="15"/>
      <c r="C637" s="15"/>
      <c r="E637" s="15"/>
      <c r="H637" s="15"/>
      <c r="I637" s="15"/>
      <c r="J637" s="15"/>
      <c r="K637" s="15"/>
      <c r="L637" s="15"/>
      <c r="M637" s="15"/>
      <c r="N637" s="15"/>
    </row>
    <row r="638" spans="1:14" s="17" customFormat="1" ht="12.75">
      <c r="A638" s="15"/>
      <c r="C638" s="15"/>
      <c r="E638" s="15"/>
      <c r="H638" s="15"/>
      <c r="I638" s="15"/>
      <c r="J638" s="15"/>
      <c r="K638" s="15"/>
      <c r="L638" s="15"/>
      <c r="M638" s="15"/>
      <c r="N638" s="15"/>
    </row>
    <row r="639" spans="1:14" s="17" customFormat="1" ht="12.75">
      <c r="A639" s="15"/>
      <c r="C639" s="15"/>
      <c r="E639" s="15"/>
      <c r="H639" s="15"/>
      <c r="I639" s="15"/>
      <c r="J639" s="15"/>
      <c r="K639" s="15"/>
      <c r="L639" s="15"/>
      <c r="M639" s="15"/>
      <c r="N639" s="15"/>
    </row>
    <row r="640" spans="1:14" s="17" customFormat="1" ht="12.75">
      <c r="A640" s="15"/>
      <c r="C640" s="15"/>
      <c r="E640" s="15"/>
      <c r="H640" s="15"/>
      <c r="I640" s="15"/>
      <c r="J640" s="15"/>
      <c r="K640" s="15"/>
      <c r="L640" s="15"/>
      <c r="M640" s="15"/>
      <c r="N640" s="15"/>
    </row>
    <row r="641" spans="1:14" s="17" customFormat="1" ht="12.75">
      <c r="A641" s="15"/>
      <c r="C641" s="15"/>
      <c r="E641" s="15"/>
      <c r="H641" s="15"/>
      <c r="I641" s="15"/>
      <c r="J641" s="15"/>
      <c r="K641" s="15"/>
      <c r="L641" s="15"/>
      <c r="M641" s="15"/>
      <c r="N641" s="15"/>
    </row>
    <row r="642" spans="1:14" s="17" customFormat="1" ht="12.75">
      <c r="A642" s="15"/>
      <c r="C642" s="15"/>
      <c r="E642" s="15"/>
      <c r="H642" s="15"/>
      <c r="I642" s="15"/>
      <c r="J642" s="15"/>
      <c r="K642" s="15"/>
      <c r="L642" s="15"/>
      <c r="M642" s="15"/>
      <c r="N642" s="15"/>
    </row>
    <row r="643" spans="1:14" s="17" customFormat="1" ht="12.75">
      <c r="A643" s="15"/>
      <c r="C643" s="15"/>
      <c r="E643" s="15"/>
      <c r="H643" s="15"/>
      <c r="I643" s="15"/>
      <c r="J643" s="15"/>
      <c r="K643" s="15"/>
      <c r="L643" s="15"/>
      <c r="M643" s="15"/>
      <c r="N643" s="15"/>
    </row>
    <row r="644" spans="1:14" s="17" customFormat="1" ht="12.75">
      <c r="A644" s="15"/>
      <c r="C644" s="15"/>
      <c r="E644" s="15"/>
      <c r="H644" s="15"/>
      <c r="I644" s="15"/>
      <c r="J644" s="15"/>
      <c r="K644" s="15"/>
      <c r="L644" s="15"/>
      <c r="M644" s="15"/>
      <c r="N644" s="15"/>
    </row>
    <row r="645" spans="1:14" s="17" customFormat="1" ht="12.75">
      <c r="A645" s="15"/>
      <c r="C645" s="15"/>
      <c r="E645" s="15"/>
      <c r="H645" s="15"/>
      <c r="I645" s="15"/>
      <c r="J645" s="15"/>
      <c r="K645" s="15"/>
      <c r="L645" s="15"/>
      <c r="M645" s="15"/>
      <c r="N645" s="15"/>
    </row>
    <row r="646" spans="1:14" s="17" customFormat="1" ht="12.75">
      <c r="A646" s="15"/>
      <c r="C646" s="15"/>
      <c r="E646" s="15"/>
      <c r="H646" s="15"/>
      <c r="I646" s="15"/>
      <c r="J646" s="15"/>
      <c r="K646" s="15"/>
      <c r="L646" s="15"/>
      <c r="M646" s="15"/>
      <c r="N646" s="15"/>
    </row>
    <row r="647" spans="1:14" s="17" customFormat="1" ht="12.75">
      <c r="A647" s="15"/>
      <c r="C647" s="15"/>
      <c r="E647" s="15"/>
      <c r="H647" s="15"/>
      <c r="I647" s="15"/>
      <c r="J647" s="15"/>
      <c r="K647" s="15"/>
      <c r="L647" s="15"/>
      <c r="M647" s="15"/>
      <c r="N647" s="15"/>
    </row>
    <row r="648" spans="1:14" s="17" customFormat="1" ht="12.75">
      <c r="A648" s="15"/>
      <c r="C648" s="15"/>
      <c r="E648" s="15"/>
      <c r="H648" s="15"/>
      <c r="I648" s="15"/>
      <c r="J648" s="15"/>
      <c r="K648" s="15"/>
      <c r="L648" s="15"/>
      <c r="M648" s="15"/>
      <c r="N648" s="15"/>
    </row>
    <row r="649" spans="1:14" s="17" customFormat="1" ht="12.75">
      <c r="A649" s="15"/>
      <c r="C649" s="15"/>
      <c r="E649" s="15"/>
      <c r="H649" s="15"/>
      <c r="I649" s="15"/>
      <c r="J649" s="15"/>
      <c r="K649" s="15"/>
      <c r="L649" s="15"/>
      <c r="M649" s="15"/>
      <c r="N649" s="15"/>
    </row>
    <row r="650" spans="1:14" s="17" customFormat="1" ht="12.75">
      <c r="A650" s="15"/>
      <c r="C650" s="15"/>
      <c r="E650" s="15"/>
      <c r="H650" s="15"/>
      <c r="I650" s="15"/>
      <c r="J650" s="15"/>
      <c r="K650" s="15"/>
      <c r="L650" s="15"/>
      <c r="M650" s="15"/>
      <c r="N650" s="15"/>
    </row>
    <row r="651" spans="1:14" s="17" customFormat="1" ht="12.75">
      <c r="A651" s="15"/>
      <c r="C651" s="15"/>
      <c r="E651" s="15"/>
      <c r="H651" s="15"/>
      <c r="I651" s="15"/>
      <c r="J651" s="15"/>
      <c r="K651" s="15"/>
      <c r="L651" s="15"/>
      <c r="M651" s="15"/>
      <c r="N651" s="15"/>
    </row>
    <row r="652" spans="1:14" s="17" customFormat="1" ht="12.75">
      <c r="A652" s="15"/>
      <c r="C652" s="15"/>
      <c r="E652" s="15"/>
      <c r="H652" s="15"/>
      <c r="I652" s="15"/>
      <c r="J652" s="15"/>
      <c r="K652" s="15"/>
      <c r="L652" s="15"/>
      <c r="M652" s="15"/>
      <c r="N652" s="15"/>
    </row>
    <row r="653" spans="1:14" s="17" customFormat="1" ht="12.75">
      <c r="A653" s="15"/>
      <c r="C653" s="15"/>
      <c r="E653" s="15"/>
      <c r="H653" s="15"/>
      <c r="I653" s="15"/>
      <c r="J653" s="15"/>
      <c r="K653" s="15"/>
      <c r="L653" s="15"/>
      <c r="M653" s="15"/>
      <c r="N653" s="15"/>
    </row>
    <row r="654" spans="1:14" s="17" customFormat="1" ht="12.75">
      <c r="A654" s="15"/>
      <c r="C654" s="15"/>
      <c r="E654" s="15"/>
      <c r="H654" s="15"/>
      <c r="I654" s="15"/>
      <c r="J654" s="15"/>
      <c r="K654" s="15"/>
      <c r="L654" s="15"/>
      <c r="M654" s="15"/>
      <c r="N654" s="15"/>
    </row>
    <row r="655" spans="1:14" s="17" customFormat="1" ht="12.75">
      <c r="A655" s="15"/>
      <c r="C655" s="15"/>
      <c r="E655" s="15"/>
      <c r="H655" s="15"/>
      <c r="I655" s="15"/>
      <c r="J655" s="15"/>
      <c r="K655" s="15"/>
      <c r="L655" s="15"/>
      <c r="M655" s="15"/>
      <c r="N655" s="15"/>
    </row>
    <row r="656" spans="1:14" s="17" customFormat="1" ht="12.75">
      <c r="A656" s="15"/>
      <c r="C656" s="15"/>
      <c r="E656" s="15"/>
      <c r="H656" s="15"/>
      <c r="I656" s="15"/>
      <c r="J656" s="15"/>
      <c r="K656" s="15"/>
      <c r="L656" s="15"/>
      <c r="M656" s="15"/>
      <c r="N656" s="15"/>
    </row>
    <row r="657" spans="1:14" s="17" customFormat="1" ht="12.75">
      <c r="A657" s="15"/>
      <c r="C657" s="15"/>
      <c r="E657" s="15"/>
      <c r="H657" s="15"/>
      <c r="I657" s="15"/>
      <c r="J657" s="15"/>
      <c r="K657" s="15"/>
      <c r="L657" s="15"/>
      <c r="M657" s="15"/>
      <c r="N657" s="15"/>
    </row>
    <row r="658" spans="1:14" s="17" customFormat="1" ht="12.75">
      <c r="A658" s="15"/>
      <c r="C658" s="15"/>
      <c r="E658" s="15"/>
      <c r="H658" s="15"/>
      <c r="I658" s="15"/>
      <c r="J658" s="15"/>
      <c r="K658" s="15"/>
      <c r="L658" s="15"/>
      <c r="M658" s="15"/>
      <c r="N658" s="15"/>
    </row>
    <row r="659" spans="1:14" s="17" customFormat="1" ht="12.75">
      <c r="A659" s="15"/>
      <c r="C659" s="15"/>
      <c r="E659" s="15"/>
      <c r="H659" s="15"/>
      <c r="I659" s="15"/>
      <c r="J659" s="15"/>
      <c r="K659" s="15"/>
      <c r="L659" s="15"/>
      <c r="M659" s="15"/>
      <c r="N659" s="15"/>
    </row>
    <row r="660" spans="1:14" s="17" customFormat="1" ht="12.75">
      <c r="A660" s="15"/>
      <c r="C660" s="15"/>
      <c r="E660" s="15"/>
      <c r="H660" s="15"/>
      <c r="I660" s="15"/>
      <c r="J660" s="15"/>
      <c r="K660" s="15"/>
      <c r="L660" s="15"/>
      <c r="M660" s="15"/>
      <c r="N660" s="15"/>
    </row>
    <row r="661" spans="1:14" s="17" customFormat="1" ht="12.75">
      <c r="A661" s="15"/>
      <c r="C661" s="15"/>
      <c r="E661" s="15"/>
      <c r="H661" s="15"/>
      <c r="I661" s="15"/>
      <c r="J661" s="15"/>
      <c r="K661" s="15"/>
      <c r="L661" s="15"/>
      <c r="M661" s="15"/>
      <c r="N661" s="15"/>
    </row>
    <row r="662" spans="1:14" s="17" customFormat="1" ht="12.75">
      <c r="A662" s="15"/>
      <c r="C662" s="15"/>
      <c r="E662" s="15"/>
      <c r="H662" s="15"/>
      <c r="I662" s="15"/>
      <c r="J662" s="15"/>
      <c r="K662" s="15"/>
      <c r="L662" s="15"/>
      <c r="M662" s="15"/>
      <c r="N662" s="15"/>
    </row>
    <row r="663" spans="1:14" s="17" customFormat="1" ht="12.75">
      <c r="A663" s="15"/>
      <c r="C663" s="15"/>
      <c r="E663" s="15"/>
      <c r="H663" s="15"/>
      <c r="I663" s="15"/>
      <c r="J663" s="15"/>
      <c r="K663" s="15"/>
      <c r="L663" s="15"/>
      <c r="M663" s="15"/>
      <c r="N663" s="15"/>
    </row>
    <row r="664" spans="1:14" s="17" customFormat="1" ht="12.75">
      <c r="A664" s="15"/>
      <c r="C664" s="15"/>
      <c r="E664" s="15"/>
      <c r="H664" s="15"/>
      <c r="I664" s="15"/>
      <c r="J664" s="15"/>
      <c r="K664" s="15"/>
      <c r="L664" s="15"/>
      <c r="M664" s="15"/>
      <c r="N664" s="15"/>
    </row>
    <row r="665" spans="1:14" s="17" customFormat="1" ht="12.75">
      <c r="A665" s="15"/>
      <c r="C665" s="15"/>
      <c r="E665" s="15"/>
      <c r="H665" s="15"/>
      <c r="I665" s="15"/>
      <c r="J665" s="15"/>
      <c r="K665" s="15"/>
      <c r="L665" s="15"/>
      <c r="M665" s="15"/>
      <c r="N665" s="15"/>
    </row>
    <row r="666" spans="1:14" s="17" customFormat="1" ht="12.75">
      <c r="A666" s="15"/>
      <c r="C666" s="15"/>
      <c r="E666" s="15"/>
      <c r="H666" s="15"/>
      <c r="I666" s="15"/>
      <c r="J666" s="15"/>
      <c r="K666" s="15"/>
      <c r="L666" s="15"/>
      <c r="M666" s="15"/>
      <c r="N666" s="15"/>
    </row>
    <row r="667" spans="1:14" s="17" customFormat="1" ht="12.75">
      <c r="A667" s="15"/>
      <c r="C667" s="15"/>
      <c r="E667" s="15"/>
      <c r="H667" s="15"/>
      <c r="I667" s="15"/>
      <c r="J667" s="15"/>
      <c r="K667" s="15"/>
      <c r="L667" s="15"/>
      <c r="M667" s="15"/>
      <c r="N667" s="15"/>
    </row>
    <row r="668" spans="1:14" s="17" customFormat="1" ht="12.75">
      <c r="A668" s="15"/>
      <c r="C668" s="15"/>
      <c r="E668" s="15"/>
      <c r="H668" s="15"/>
      <c r="I668" s="15"/>
      <c r="J668" s="15"/>
      <c r="K668" s="15"/>
      <c r="L668" s="15"/>
      <c r="M668" s="15"/>
      <c r="N668" s="15"/>
    </row>
    <row r="669" spans="1:14" s="17" customFormat="1" ht="12.75">
      <c r="A669" s="15"/>
      <c r="C669" s="15"/>
      <c r="E669" s="15"/>
      <c r="H669" s="15"/>
      <c r="I669" s="15"/>
      <c r="J669" s="15"/>
      <c r="K669" s="15"/>
      <c r="L669" s="15"/>
      <c r="M669" s="15"/>
      <c r="N669" s="15"/>
    </row>
    <row r="670" spans="1:14" s="17" customFormat="1" ht="12.75">
      <c r="A670" s="15"/>
      <c r="C670" s="15"/>
      <c r="E670" s="15"/>
      <c r="H670" s="15"/>
      <c r="I670" s="15"/>
      <c r="J670" s="15"/>
      <c r="K670" s="15"/>
      <c r="L670" s="15"/>
      <c r="M670" s="15"/>
      <c r="N670" s="15"/>
    </row>
    <row r="671" spans="1:14" s="17" customFormat="1" ht="12.75">
      <c r="A671" s="15"/>
      <c r="C671" s="15"/>
      <c r="E671" s="15"/>
      <c r="H671" s="15"/>
      <c r="I671" s="15"/>
      <c r="J671" s="15"/>
      <c r="K671" s="15"/>
      <c r="L671" s="15"/>
      <c r="M671" s="15"/>
      <c r="N671" s="15"/>
    </row>
    <row r="672" spans="1:14" s="17" customFormat="1" ht="12.75">
      <c r="A672" s="15"/>
      <c r="C672" s="15"/>
      <c r="E672" s="15"/>
      <c r="H672" s="15"/>
      <c r="I672" s="15"/>
      <c r="J672" s="15"/>
      <c r="K672" s="15"/>
      <c r="L672" s="15"/>
      <c r="M672" s="15"/>
      <c r="N672" s="15"/>
    </row>
    <row r="673" spans="1:14" s="17" customFormat="1" ht="12.75">
      <c r="A673" s="15"/>
      <c r="C673" s="15"/>
      <c r="E673" s="15"/>
      <c r="H673" s="15"/>
      <c r="I673" s="15"/>
      <c r="J673" s="15"/>
      <c r="K673" s="15"/>
      <c r="L673" s="15"/>
      <c r="M673" s="15"/>
      <c r="N673" s="15"/>
    </row>
    <row r="674" spans="1:14" s="17" customFormat="1" ht="12.75">
      <c r="A674" s="15"/>
      <c r="C674" s="15"/>
      <c r="E674" s="15"/>
      <c r="H674" s="15"/>
      <c r="I674" s="15"/>
      <c r="J674" s="15"/>
      <c r="K674" s="15"/>
      <c r="L674" s="15"/>
      <c r="M674" s="15"/>
      <c r="N674" s="15"/>
    </row>
    <row r="675" spans="1:14" s="17" customFormat="1" ht="12.75">
      <c r="A675" s="15"/>
      <c r="C675" s="15"/>
      <c r="E675" s="15"/>
      <c r="H675" s="15"/>
      <c r="I675" s="15"/>
      <c r="J675" s="15"/>
      <c r="K675" s="15"/>
      <c r="L675" s="15"/>
      <c r="M675" s="15"/>
      <c r="N675" s="15"/>
    </row>
    <row r="676" spans="1:14" s="17" customFormat="1" ht="12.75">
      <c r="A676" s="15"/>
      <c r="C676" s="15"/>
      <c r="E676" s="15"/>
      <c r="H676" s="15"/>
      <c r="I676" s="15"/>
      <c r="J676" s="15"/>
      <c r="K676" s="15"/>
      <c r="L676" s="15"/>
      <c r="M676" s="15"/>
      <c r="N676" s="15"/>
    </row>
    <row r="677" spans="1:14" s="17" customFormat="1" ht="12.75">
      <c r="A677" s="15"/>
      <c r="C677" s="15"/>
      <c r="E677" s="15"/>
      <c r="H677" s="15"/>
      <c r="I677" s="15"/>
      <c r="J677" s="15"/>
      <c r="K677" s="15"/>
      <c r="L677" s="15"/>
      <c r="M677" s="15"/>
      <c r="N677" s="15"/>
    </row>
    <row r="678" spans="1:14" s="17" customFormat="1" ht="12.75">
      <c r="A678" s="15"/>
      <c r="C678" s="15"/>
      <c r="E678" s="15"/>
      <c r="H678" s="15"/>
      <c r="I678" s="15"/>
      <c r="J678" s="15"/>
      <c r="K678" s="15"/>
      <c r="L678" s="15"/>
      <c r="M678" s="15"/>
      <c r="N678" s="15"/>
    </row>
    <row r="679" spans="1:14" s="17" customFormat="1" ht="12.75">
      <c r="A679" s="15"/>
      <c r="C679" s="15"/>
      <c r="E679" s="15"/>
      <c r="H679" s="15"/>
      <c r="I679" s="15"/>
      <c r="J679" s="15"/>
      <c r="K679" s="15"/>
      <c r="L679" s="15"/>
      <c r="M679" s="15"/>
      <c r="N679" s="15"/>
    </row>
    <row r="680" spans="1:14" s="17" customFormat="1" ht="12.75">
      <c r="A680" s="15"/>
      <c r="C680" s="15"/>
      <c r="E680" s="15"/>
      <c r="H680" s="15"/>
      <c r="I680" s="15"/>
      <c r="J680" s="15"/>
      <c r="K680" s="15"/>
      <c r="L680" s="15"/>
      <c r="M680" s="15"/>
      <c r="N680" s="15"/>
    </row>
    <row r="681" spans="1:14" s="17" customFormat="1" ht="12.75">
      <c r="A681" s="15"/>
      <c r="C681" s="15"/>
      <c r="E681" s="15"/>
      <c r="H681" s="15"/>
      <c r="I681" s="15"/>
      <c r="J681" s="15"/>
      <c r="K681" s="15"/>
      <c r="L681" s="15"/>
      <c r="M681" s="15"/>
      <c r="N681" s="15"/>
    </row>
    <row r="682" spans="1:14" s="17" customFormat="1" ht="12.75">
      <c r="A682" s="15"/>
      <c r="C682" s="15"/>
      <c r="E682" s="15"/>
      <c r="H682" s="15"/>
      <c r="I682" s="15"/>
      <c r="J682" s="15"/>
      <c r="K682" s="15"/>
      <c r="L682" s="15"/>
      <c r="M682" s="15"/>
      <c r="N682" s="15"/>
    </row>
    <row r="683" spans="1:14" s="17" customFormat="1" ht="12.75">
      <c r="A683" s="15"/>
      <c r="C683" s="15"/>
      <c r="E683" s="15"/>
      <c r="H683" s="15"/>
      <c r="I683" s="15"/>
      <c r="J683" s="15"/>
      <c r="K683" s="15"/>
      <c r="L683" s="15"/>
      <c r="M683" s="15"/>
      <c r="N683" s="15"/>
    </row>
    <row r="684" spans="1:14" s="17" customFormat="1" ht="12.75">
      <c r="A684" s="15"/>
      <c r="C684" s="15"/>
      <c r="E684" s="15"/>
      <c r="H684" s="15"/>
      <c r="I684" s="15"/>
      <c r="J684" s="15"/>
      <c r="K684" s="15"/>
      <c r="L684" s="15"/>
      <c r="M684" s="15"/>
      <c r="N684" s="15"/>
    </row>
    <row r="685" spans="1:14" s="17" customFormat="1" ht="12.75">
      <c r="A685" s="15"/>
      <c r="C685" s="15"/>
      <c r="E685" s="15"/>
      <c r="H685" s="15"/>
      <c r="I685" s="15"/>
      <c r="J685" s="15"/>
      <c r="K685" s="15"/>
      <c r="L685" s="15"/>
      <c r="M685" s="15"/>
      <c r="N685" s="15"/>
    </row>
    <row r="686" spans="1:14" s="17" customFormat="1" ht="12.75">
      <c r="A686" s="15"/>
      <c r="C686" s="15"/>
      <c r="E686" s="15"/>
      <c r="H686" s="15"/>
      <c r="I686" s="15"/>
      <c r="J686" s="15"/>
      <c r="K686" s="15"/>
      <c r="L686" s="15"/>
      <c r="M686" s="15"/>
      <c r="N686" s="15"/>
    </row>
    <row r="687" spans="1:14" s="17" customFormat="1" ht="12.75">
      <c r="A687" s="15"/>
      <c r="C687" s="15"/>
      <c r="E687" s="15"/>
      <c r="H687" s="15"/>
      <c r="I687" s="15"/>
      <c r="J687" s="15"/>
      <c r="K687" s="15"/>
      <c r="L687" s="15"/>
      <c r="M687" s="15"/>
      <c r="N687" s="15"/>
    </row>
    <row r="688" spans="1:14" s="17" customFormat="1" ht="12.75">
      <c r="A688" s="15"/>
      <c r="C688" s="15"/>
      <c r="E688" s="15"/>
      <c r="H688" s="15"/>
      <c r="I688" s="15"/>
      <c r="J688" s="15"/>
      <c r="K688" s="15"/>
      <c r="L688" s="15"/>
      <c r="M688" s="15"/>
      <c r="N688" s="15"/>
    </row>
    <row r="689" spans="1:14" s="17" customFormat="1" ht="12.75">
      <c r="A689" s="15"/>
      <c r="C689" s="15"/>
      <c r="E689" s="15"/>
      <c r="H689" s="15"/>
      <c r="I689" s="15"/>
      <c r="J689" s="15"/>
      <c r="K689" s="15"/>
      <c r="L689" s="15"/>
      <c r="M689" s="15"/>
      <c r="N689" s="15"/>
    </row>
    <row r="690" spans="1:14" s="17" customFormat="1" ht="12.75">
      <c r="A690" s="15"/>
      <c r="C690" s="15"/>
      <c r="E690" s="15"/>
      <c r="H690" s="15"/>
      <c r="I690" s="15"/>
      <c r="J690" s="15"/>
      <c r="K690" s="15"/>
      <c r="L690" s="15"/>
      <c r="M690" s="15"/>
      <c r="N690" s="15"/>
    </row>
    <row r="691" spans="1:14" s="17" customFormat="1" ht="12.75">
      <c r="A691" s="15"/>
      <c r="C691" s="15"/>
      <c r="E691" s="15"/>
      <c r="H691" s="15"/>
      <c r="I691" s="15"/>
      <c r="J691" s="15"/>
      <c r="K691" s="15"/>
      <c r="L691" s="15"/>
      <c r="M691" s="15"/>
      <c r="N691" s="15"/>
    </row>
    <row r="692" spans="1:14" s="17" customFormat="1" ht="12.75">
      <c r="A692" s="15"/>
      <c r="C692" s="15"/>
      <c r="E692" s="15"/>
      <c r="H692" s="15"/>
      <c r="I692" s="15"/>
      <c r="J692" s="15"/>
      <c r="K692" s="15"/>
      <c r="L692" s="15"/>
      <c r="M692" s="15"/>
      <c r="N692" s="15"/>
    </row>
    <row r="693" spans="1:14" s="17" customFormat="1" ht="12.75">
      <c r="A693" s="15"/>
      <c r="C693" s="15"/>
      <c r="E693" s="15"/>
      <c r="H693" s="15"/>
      <c r="I693" s="15"/>
      <c r="J693" s="15"/>
      <c r="K693" s="15"/>
      <c r="L693" s="15"/>
      <c r="M693" s="15"/>
      <c r="N693" s="15"/>
    </row>
    <row r="694" spans="1:14" s="17" customFormat="1" ht="12.75">
      <c r="A694" s="15"/>
      <c r="C694" s="15"/>
      <c r="E694" s="15"/>
      <c r="H694" s="15"/>
      <c r="I694" s="15"/>
      <c r="J694" s="15"/>
      <c r="K694" s="15"/>
      <c r="L694" s="15"/>
      <c r="M694" s="15"/>
      <c r="N694" s="15"/>
    </row>
    <row r="695" spans="1:14" s="17" customFormat="1" ht="12.75">
      <c r="A695" s="15"/>
      <c r="C695" s="15"/>
      <c r="E695" s="15"/>
      <c r="H695" s="15"/>
      <c r="I695" s="15"/>
      <c r="J695" s="15"/>
      <c r="K695" s="15"/>
      <c r="L695" s="15"/>
      <c r="M695" s="15"/>
      <c r="N695" s="15"/>
    </row>
    <row r="696" spans="1:14" s="17" customFormat="1" ht="12.75">
      <c r="A696" s="15"/>
      <c r="C696" s="15"/>
      <c r="E696" s="15"/>
      <c r="H696" s="15"/>
      <c r="I696" s="15"/>
      <c r="J696" s="15"/>
      <c r="K696" s="15"/>
      <c r="L696" s="15"/>
      <c r="M696" s="15"/>
      <c r="N696" s="15"/>
    </row>
    <row r="697" spans="1:14" s="17" customFormat="1" ht="12.75">
      <c r="A697" s="15"/>
      <c r="C697" s="15"/>
      <c r="E697" s="15"/>
      <c r="H697" s="15"/>
      <c r="I697" s="15"/>
      <c r="J697" s="15"/>
      <c r="K697" s="15"/>
      <c r="L697" s="15"/>
      <c r="M697" s="15"/>
      <c r="N697" s="15"/>
    </row>
    <row r="698" spans="1:14" s="17" customFormat="1" ht="12.75">
      <c r="A698" s="15"/>
      <c r="C698" s="15"/>
      <c r="E698" s="15"/>
      <c r="H698" s="15"/>
      <c r="I698" s="15"/>
      <c r="J698" s="15"/>
      <c r="K698" s="15"/>
      <c r="L698" s="15"/>
      <c r="M698" s="15"/>
      <c r="N698" s="15"/>
    </row>
    <row r="699" spans="1:14" s="17" customFormat="1" ht="12.75">
      <c r="A699" s="15"/>
      <c r="C699" s="15"/>
      <c r="E699" s="15"/>
      <c r="H699" s="15"/>
      <c r="I699" s="15"/>
      <c r="J699" s="15"/>
      <c r="K699" s="15"/>
      <c r="L699" s="15"/>
      <c r="M699" s="15"/>
      <c r="N699" s="15"/>
    </row>
    <row r="700" spans="1:14" s="17" customFormat="1" ht="12.75">
      <c r="A700" s="15"/>
      <c r="C700" s="15"/>
      <c r="E700" s="15"/>
      <c r="H700" s="15"/>
      <c r="I700" s="15"/>
      <c r="J700" s="15"/>
      <c r="K700" s="15"/>
      <c r="L700" s="15"/>
      <c r="M700" s="15"/>
      <c r="N700" s="15"/>
    </row>
    <row r="701" spans="1:14" s="17" customFormat="1" ht="12.75">
      <c r="A701" s="15"/>
      <c r="C701" s="15"/>
      <c r="E701" s="15"/>
      <c r="H701" s="15"/>
      <c r="I701" s="15"/>
      <c r="J701" s="15"/>
      <c r="K701" s="15"/>
      <c r="L701" s="15"/>
      <c r="M701" s="15"/>
      <c r="N701" s="15"/>
    </row>
    <row r="702" spans="1:14" s="17" customFormat="1" ht="12.75">
      <c r="A702" s="15"/>
      <c r="C702" s="15"/>
      <c r="E702" s="15"/>
      <c r="H702" s="15"/>
      <c r="I702" s="15"/>
      <c r="J702" s="15"/>
      <c r="K702" s="15"/>
      <c r="L702" s="15"/>
      <c r="M702" s="15"/>
      <c r="N702" s="15"/>
    </row>
    <row r="703" spans="1:14" s="17" customFormat="1" ht="12.75">
      <c r="A703" s="15"/>
      <c r="C703" s="15"/>
      <c r="E703" s="15"/>
      <c r="H703" s="15"/>
      <c r="I703" s="15"/>
      <c r="J703" s="15"/>
      <c r="K703" s="15"/>
      <c r="L703" s="15"/>
      <c r="M703" s="15"/>
      <c r="N703" s="15"/>
    </row>
    <row r="704" spans="1:14" s="17" customFormat="1" ht="12.75">
      <c r="A704" s="15"/>
      <c r="C704" s="15"/>
      <c r="E704" s="15"/>
      <c r="H704" s="15"/>
      <c r="I704" s="15"/>
      <c r="J704" s="15"/>
      <c r="K704" s="15"/>
      <c r="L704" s="15"/>
      <c r="M704" s="15"/>
      <c r="N704" s="15"/>
    </row>
    <row r="705" spans="1:14" s="17" customFormat="1" ht="12.75">
      <c r="A705" s="15"/>
      <c r="C705" s="15"/>
      <c r="E705" s="15"/>
      <c r="H705" s="15"/>
      <c r="I705" s="15"/>
      <c r="J705" s="15"/>
      <c r="K705" s="15"/>
      <c r="L705" s="15"/>
      <c r="M705" s="15"/>
      <c r="N705" s="15"/>
    </row>
    <row r="706" spans="1:14" s="17" customFormat="1" ht="12.75">
      <c r="A706" s="15"/>
      <c r="C706" s="15"/>
      <c r="E706" s="15"/>
      <c r="H706" s="15"/>
      <c r="I706" s="15"/>
      <c r="J706" s="15"/>
      <c r="K706" s="15"/>
      <c r="L706" s="15"/>
      <c r="M706" s="15"/>
      <c r="N706" s="15"/>
    </row>
    <row r="707" spans="1:14" s="17" customFormat="1" ht="12.75">
      <c r="A707" s="15"/>
      <c r="C707" s="15"/>
      <c r="E707" s="15"/>
      <c r="H707" s="15"/>
      <c r="I707" s="15"/>
      <c r="J707" s="15"/>
      <c r="K707" s="15"/>
      <c r="L707" s="15"/>
      <c r="M707" s="15"/>
      <c r="N707" s="15"/>
    </row>
    <row r="708" spans="1:14" s="17" customFormat="1" ht="12.75">
      <c r="A708" s="15"/>
      <c r="C708" s="15"/>
      <c r="E708" s="15"/>
      <c r="H708" s="15"/>
      <c r="I708" s="15"/>
      <c r="J708" s="15"/>
      <c r="K708" s="15"/>
      <c r="L708" s="15"/>
      <c r="M708" s="15"/>
      <c r="N708" s="15"/>
    </row>
    <row r="709" spans="1:14" s="17" customFormat="1" ht="12.75">
      <c r="A709" s="15"/>
      <c r="C709" s="15"/>
      <c r="E709" s="15"/>
      <c r="H709" s="15"/>
      <c r="I709" s="15"/>
      <c r="J709" s="15"/>
      <c r="K709" s="15"/>
      <c r="L709" s="15"/>
      <c r="M709" s="15"/>
      <c r="N709" s="15"/>
    </row>
    <row r="710" spans="1:14" s="17" customFormat="1" ht="12.75">
      <c r="A710" s="15"/>
      <c r="C710" s="15"/>
      <c r="E710" s="15"/>
      <c r="H710" s="15"/>
      <c r="I710" s="15"/>
      <c r="J710" s="15"/>
      <c r="K710" s="15"/>
      <c r="L710" s="15"/>
      <c r="M710" s="15"/>
      <c r="N710" s="15"/>
    </row>
    <row r="711" spans="1:14" s="17" customFormat="1" ht="12.75">
      <c r="A711" s="15"/>
      <c r="C711" s="15"/>
      <c r="E711" s="15"/>
      <c r="H711" s="15"/>
      <c r="I711" s="15"/>
      <c r="J711" s="15"/>
      <c r="K711" s="15"/>
      <c r="L711" s="15"/>
      <c r="M711" s="15"/>
      <c r="N711" s="15"/>
    </row>
    <row r="712" spans="1:14" s="17" customFormat="1" ht="12.75">
      <c r="A712" s="15"/>
      <c r="C712" s="15"/>
      <c r="E712" s="15"/>
      <c r="H712" s="15"/>
      <c r="I712" s="15"/>
      <c r="J712" s="15"/>
      <c r="K712" s="15"/>
      <c r="L712" s="15"/>
      <c r="M712" s="15"/>
      <c r="N712" s="15"/>
    </row>
    <row r="713" spans="1:14" s="17" customFormat="1" ht="12.75">
      <c r="A713" s="15"/>
      <c r="C713" s="15"/>
      <c r="E713" s="15"/>
      <c r="H713" s="15"/>
      <c r="I713" s="15"/>
      <c r="J713" s="15"/>
      <c r="K713" s="15"/>
      <c r="L713" s="15"/>
      <c r="M713" s="15"/>
      <c r="N713" s="15"/>
    </row>
    <row r="714" spans="1:14" s="17" customFormat="1" ht="12.75">
      <c r="A714" s="15"/>
      <c r="C714" s="15"/>
      <c r="E714" s="15"/>
      <c r="H714" s="15"/>
      <c r="I714" s="15"/>
      <c r="J714" s="15"/>
      <c r="K714" s="15"/>
      <c r="L714" s="15"/>
      <c r="M714" s="15"/>
      <c r="N714" s="15"/>
    </row>
    <row r="715" spans="1:14" s="17" customFormat="1" ht="12.75">
      <c r="A715" s="15"/>
      <c r="C715" s="15"/>
      <c r="E715" s="15"/>
      <c r="H715" s="15"/>
      <c r="I715" s="15"/>
      <c r="J715" s="15"/>
      <c r="K715" s="15"/>
      <c r="L715" s="15"/>
      <c r="M715" s="15"/>
      <c r="N715" s="15"/>
    </row>
    <row r="716" spans="1:14" s="17" customFormat="1" ht="12.75">
      <c r="A716" s="15"/>
      <c r="C716" s="15"/>
      <c r="E716" s="15"/>
      <c r="H716" s="15"/>
      <c r="I716" s="15"/>
      <c r="J716" s="15"/>
      <c r="K716" s="15"/>
      <c r="L716" s="15"/>
      <c r="M716" s="15"/>
      <c r="N716" s="15"/>
    </row>
    <row r="717" spans="1:14" s="17" customFormat="1" ht="12.75">
      <c r="A717" s="15"/>
      <c r="C717" s="15"/>
      <c r="E717" s="15"/>
      <c r="H717" s="15"/>
      <c r="I717" s="15"/>
      <c r="J717" s="15"/>
      <c r="K717" s="15"/>
      <c r="L717" s="15"/>
      <c r="M717" s="15"/>
      <c r="N717" s="15"/>
    </row>
    <row r="718" spans="1:14" s="17" customFormat="1" ht="12.75">
      <c r="A718" s="15"/>
      <c r="C718" s="15"/>
      <c r="E718" s="15"/>
      <c r="H718" s="15"/>
      <c r="I718" s="15"/>
      <c r="J718" s="15"/>
      <c r="K718" s="15"/>
      <c r="L718" s="15"/>
      <c r="M718" s="15"/>
      <c r="N718" s="15"/>
    </row>
    <row r="719" spans="1:14" s="17" customFormat="1" ht="12.75">
      <c r="A719" s="15"/>
      <c r="C719" s="15"/>
      <c r="E719" s="15"/>
      <c r="H719" s="15"/>
      <c r="I719" s="15"/>
      <c r="J719" s="15"/>
      <c r="K719" s="15"/>
      <c r="L719" s="15"/>
      <c r="M719" s="15"/>
      <c r="N719" s="15"/>
    </row>
    <row r="720" spans="1:14" s="17" customFormat="1" ht="12.75">
      <c r="A720" s="15"/>
      <c r="C720" s="15"/>
      <c r="E720" s="15"/>
      <c r="H720" s="15"/>
      <c r="I720" s="15"/>
      <c r="J720" s="15"/>
      <c r="K720" s="15"/>
      <c r="L720" s="15"/>
      <c r="M720" s="15"/>
      <c r="N720" s="15"/>
    </row>
    <row r="721" spans="1:14" s="17" customFormat="1" ht="12.75">
      <c r="A721" s="15"/>
      <c r="C721" s="15"/>
      <c r="E721" s="15"/>
      <c r="H721" s="15"/>
      <c r="I721" s="15"/>
      <c r="J721" s="15"/>
      <c r="K721" s="15"/>
      <c r="L721" s="15"/>
      <c r="M721" s="15"/>
      <c r="N721" s="15"/>
    </row>
    <row r="722" spans="1:14" s="17" customFormat="1" ht="12.75">
      <c r="A722" s="15"/>
      <c r="C722" s="15"/>
      <c r="E722" s="15"/>
      <c r="H722" s="15"/>
      <c r="I722" s="15"/>
      <c r="J722" s="15"/>
      <c r="K722" s="15"/>
      <c r="L722" s="15"/>
      <c r="M722" s="15"/>
      <c r="N722" s="15"/>
    </row>
    <row r="723" spans="1:14" s="17" customFormat="1" ht="12.75">
      <c r="A723" s="15"/>
      <c r="C723" s="15"/>
      <c r="E723" s="15"/>
      <c r="H723" s="15"/>
      <c r="I723" s="15"/>
      <c r="J723" s="15"/>
      <c r="K723" s="15"/>
      <c r="L723" s="15"/>
      <c r="M723" s="15"/>
      <c r="N723" s="15"/>
    </row>
    <row r="724" spans="1:14" s="17" customFormat="1" ht="12.75">
      <c r="A724" s="15"/>
      <c r="C724" s="15"/>
      <c r="E724" s="15"/>
      <c r="H724" s="15"/>
      <c r="I724" s="15"/>
      <c r="J724" s="15"/>
      <c r="K724" s="15"/>
      <c r="L724" s="15"/>
      <c r="M724" s="15"/>
      <c r="N724" s="15"/>
    </row>
    <row r="725" spans="1:14" s="17" customFormat="1" ht="12.75">
      <c r="A725" s="15"/>
      <c r="C725" s="15"/>
      <c r="E725" s="15"/>
      <c r="H725" s="15"/>
      <c r="I725" s="15"/>
      <c r="J725" s="15"/>
      <c r="K725" s="15"/>
      <c r="L725" s="15"/>
      <c r="M725" s="15"/>
      <c r="N725" s="15"/>
    </row>
    <row r="726" spans="1:14" s="17" customFormat="1" ht="12.75">
      <c r="A726" s="15"/>
      <c r="C726" s="15"/>
      <c r="E726" s="15"/>
      <c r="H726" s="15"/>
      <c r="I726" s="15"/>
      <c r="J726" s="15"/>
      <c r="K726" s="15"/>
      <c r="L726" s="15"/>
      <c r="M726" s="15"/>
      <c r="N726" s="15"/>
    </row>
    <row r="727" spans="1:14" s="17" customFormat="1" ht="12.75">
      <c r="A727" s="15"/>
      <c r="C727" s="15"/>
      <c r="E727" s="15"/>
      <c r="H727" s="15"/>
      <c r="I727" s="15"/>
      <c r="J727" s="15"/>
      <c r="K727" s="15"/>
      <c r="L727" s="15"/>
      <c r="M727" s="15"/>
      <c r="N727" s="15"/>
    </row>
    <row r="728" spans="1:14" s="17" customFormat="1" ht="12.75">
      <c r="A728" s="15"/>
      <c r="C728" s="15"/>
      <c r="E728" s="15"/>
      <c r="H728" s="15"/>
      <c r="I728" s="15"/>
      <c r="J728" s="15"/>
      <c r="K728" s="15"/>
      <c r="L728" s="15"/>
      <c r="M728" s="15"/>
      <c r="N728" s="15"/>
    </row>
    <row r="729" spans="1:14" s="17" customFormat="1" ht="12.75">
      <c r="A729" s="15"/>
      <c r="C729" s="15"/>
      <c r="E729" s="15"/>
      <c r="H729" s="15"/>
      <c r="I729" s="15"/>
      <c r="J729" s="15"/>
      <c r="K729" s="15"/>
      <c r="L729" s="15"/>
      <c r="M729" s="15"/>
      <c r="N729" s="15"/>
    </row>
    <row r="730" spans="1:14" s="17" customFormat="1" ht="12.75">
      <c r="A730" s="15"/>
      <c r="C730" s="15"/>
      <c r="E730" s="15"/>
      <c r="H730" s="15"/>
      <c r="I730" s="15"/>
      <c r="J730" s="15"/>
      <c r="K730" s="15"/>
      <c r="L730" s="15"/>
      <c r="M730" s="15"/>
      <c r="N730" s="15"/>
    </row>
    <row r="731" spans="1:14" s="17" customFormat="1" ht="12.75">
      <c r="A731" s="15"/>
      <c r="C731" s="15"/>
      <c r="E731" s="15"/>
      <c r="H731" s="15"/>
      <c r="I731" s="15"/>
      <c r="J731" s="15"/>
      <c r="K731" s="15"/>
      <c r="L731" s="15"/>
      <c r="M731" s="15"/>
      <c r="N731" s="15"/>
    </row>
    <row r="732" spans="1:14" s="17" customFormat="1" ht="12.75">
      <c r="A732" s="15"/>
      <c r="C732" s="15"/>
      <c r="E732" s="15"/>
      <c r="H732" s="15"/>
      <c r="I732" s="15"/>
      <c r="J732" s="15"/>
      <c r="K732" s="15"/>
      <c r="L732" s="15"/>
      <c r="M732" s="15"/>
      <c r="N732" s="15"/>
    </row>
    <row r="733" spans="1:14" s="17" customFormat="1" ht="12.75">
      <c r="A733" s="15"/>
      <c r="C733" s="15"/>
      <c r="E733" s="15"/>
      <c r="H733" s="15"/>
      <c r="I733" s="15"/>
      <c r="J733" s="15"/>
      <c r="K733" s="15"/>
      <c r="L733" s="15"/>
      <c r="M733" s="15"/>
      <c r="N733" s="15"/>
    </row>
    <row r="734" spans="1:14" s="17" customFormat="1" ht="12.75">
      <c r="A734" s="15"/>
      <c r="C734" s="15"/>
      <c r="E734" s="15"/>
      <c r="H734" s="15"/>
      <c r="I734" s="15"/>
      <c r="J734" s="15"/>
      <c r="K734" s="15"/>
      <c r="L734" s="15"/>
      <c r="M734" s="15"/>
      <c r="N734" s="15"/>
    </row>
    <row r="735" spans="1:14" s="17" customFormat="1" ht="12.75">
      <c r="A735" s="15"/>
      <c r="C735" s="15"/>
      <c r="E735" s="15"/>
      <c r="H735" s="15"/>
      <c r="I735" s="15"/>
      <c r="J735" s="15"/>
      <c r="K735" s="15"/>
      <c r="L735" s="15"/>
      <c r="M735" s="15"/>
      <c r="N735" s="15"/>
    </row>
    <row r="736" spans="1:14" s="17" customFormat="1" ht="12.75">
      <c r="A736" s="15"/>
      <c r="C736" s="15"/>
      <c r="E736" s="15"/>
      <c r="H736" s="15"/>
      <c r="I736" s="15"/>
      <c r="J736" s="15"/>
      <c r="K736" s="15"/>
      <c r="L736" s="15"/>
      <c r="M736" s="15"/>
      <c r="N736" s="15"/>
    </row>
    <row r="737" spans="1:14" s="17" customFormat="1" ht="12.75">
      <c r="A737" s="15"/>
      <c r="C737" s="15"/>
      <c r="E737" s="15"/>
      <c r="H737" s="15"/>
      <c r="I737" s="15"/>
      <c r="J737" s="15"/>
      <c r="K737" s="15"/>
      <c r="L737" s="15"/>
      <c r="M737" s="15"/>
      <c r="N737" s="15"/>
    </row>
    <row r="738" spans="1:14" s="17" customFormat="1" ht="12.75">
      <c r="A738" s="15"/>
      <c r="C738" s="15"/>
      <c r="E738" s="15"/>
      <c r="H738" s="15"/>
      <c r="I738" s="15"/>
      <c r="J738" s="15"/>
      <c r="K738" s="15"/>
      <c r="L738" s="15"/>
      <c r="M738" s="15"/>
      <c r="N738" s="15"/>
    </row>
    <row r="739" spans="1:14" s="17" customFormat="1" ht="12.75">
      <c r="A739" s="15"/>
      <c r="C739" s="15"/>
      <c r="E739" s="15"/>
      <c r="H739" s="15"/>
      <c r="I739" s="15"/>
      <c r="J739" s="15"/>
      <c r="K739" s="15"/>
      <c r="L739" s="15"/>
      <c r="M739" s="15"/>
      <c r="N739" s="15"/>
    </row>
    <row r="740" spans="1:14" s="17" customFormat="1" ht="12.75">
      <c r="A740" s="15"/>
      <c r="C740" s="15"/>
      <c r="E740" s="15"/>
      <c r="H740" s="15"/>
      <c r="I740" s="15"/>
      <c r="J740" s="15"/>
      <c r="K740" s="15"/>
      <c r="L740" s="15"/>
      <c r="M740" s="15"/>
      <c r="N740" s="15"/>
    </row>
    <row r="741" spans="1:14" s="17" customFormat="1" ht="12.75">
      <c r="A741" s="15"/>
      <c r="C741" s="15"/>
      <c r="E741" s="15"/>
      <c r="H741" s="15"/>
      <c r="I741" s="15"/>
      <c r="J741" s="15"/>
      <c r="K741" s="15"/>
      <c r="L741" s="15"/>
      <c r="M741" s="15"/>
      <c r="N741" s="15"/>
    </row>
    <row r="742" spans="1:14" s="17" customFormat="1" ht="12.75">
      <c r="A742" s="15"/>
      <c r="C742" s="15"/>
      <c r="E742" s="15"/>
      <c r="H742" s="15"/>
      <c r="I742" s="15"/>
      <c r="J742" s="15"/>
      <c r="K742" s="15"/>
      <c r="L742" s="15"/>
      <c r="M742" s="15"/>
      <c r="N742" s="15"/>
    </row>
    <row r="743" spans="1:14" s="17" customFormat="1" ht="12.75">
      <c r="A743" s="15"/>
      <c r="C743" s="15"/>
      <c r="E743" s="15"/>
      <c r="H743" s="15"/>
      <c r="I743" s="15"/>
      <c r="J743" s="15"/>
      <c r="K743" s="15"/>
      <c r="L743" s="15"/>
      <c r="M743" s="15"/>
      <c r="N743" s="15"/>
    </row>
    <row r="744" spans="1:14" s="17" customFormat="1" ht="12.75">
      <c r="A744" s="15"/>
      <c r="C744" s="15"/>
      <c r="E744" s="15"/>
      <c r="H744" s="15"/>
      <c r="I744" s="15"/>
      <c r="J744" s="15"/>
      <c r="K744" s="15"/>
      <c r="L744" s="15"/>
      <c r="M744" s="15"/>
      <c r="N744" s="15"/>
    </row>
    <row r="745" spans="1:14" s="17" customFormat="1" ht="12.75">
      <c r="A745" s="15"/>
      <c r="C745" s="15"/>
      <c r="E745" s="15"/>
      <c r="H745" s="15"/>
      <c r="I745" s="15"/>
      <c r="J745" s="15"/>
      <c r="K745" s="15"/>
      <c r="L745" s="15"/>
      <c r="M745" s="15"/>
      <c r="N745" s="15"/>
    </row>
    <row r="746" spans="1:14" s="17" customFormat="1" ht="12.75">
      <c r="A746" s="15"/>
      <c r="C746" s="15"/>
      <c r="E746" s="15"/>
      <c r="H746" s="15"/>
      <c r="I746" s="15"/>
      <c r="J746" s="15"/>
      <c r="K746" s="15"/>
      <c r="L746" s="15"/>
      <c r="M746" s="15"/>
      <c r="N746" s="15"/>
    </row>
    <row r="747" spans="1:14" s="17" customFormat="1" ht="12.75">
      <c r="A747" s="15"/>
      <c r="C747" s="15"/>
      <c r="E747" s="15"/>
      <c r="H747" s="15"/>
      <c r="I747" s="15"/>
      <c r="J747" s="15"/>
      <c r="K747" s="15"/>
      <c r="L747" s="15"/>
      <c r="M747" s="15"/>
      <c r="N747" s="15"/>
    </row>
    <row r="748" spans="1:14" s="17" customFormat="1" ht="12.75">
      <c r="A748" s="15"/>
      <c r="C748" s="15"/>
      <c r="E748" s="15"/>
      <c r="H748" s="15"/>
      <c r="I748" s="15"/>
      <c r="J748" s="15"/>
      <c r="K748" s="15"/>
      <c r="L748" s="15"/>
      <c r="M748" s="15"/>
      <c r="N748" s="15"/>
    </row>
    <row r="749" spans="1:14" s="17" customFormat="1" ht="12.75">
      <c r="A749" s="15"/>
      <c r="C749" s="15"/>
      <c r="E749" s="15"/>
      <c r="H749" s="15"/>
      <c r="I749" s="15"/>
      <c r="J749" s="15"/>
      <c r="K749" s="15"/>
      <c r="L749" s="15"/>
      <c r="M749" s="15"/>
      <c r="N749" s="15"/>
    </row>
    <row r="750" spans="1:14" s="17" customFormat="1" ht="12.75">
      <c r="A750" s="15"/>
      <c r="C750" s="15"/>
      <c r="E750" s="15"/>
      <c r="H750" s="15"/>
      <c r="I750" s="15"/>
      <c r="J750" s="15"/>
      <c r="K750" s="15"/>
      <c r="L750" s="15"/>
      <c r="M750" s="15"/>
      <c r="N750" s="15"/>
    </row>
    <row r="751" spans="1:14" s="17" customFormat="1" ht="12.75">
      <c r="A751" s="15"/>
      <c r="C751" s="15"/>
      <c r="E751" s="15"/>
      <c r="H751" s="15"/>
      <c r="I751" s="15"/>
      <c r="J751" s="15"/>
      <c r="K751" s="15"/>
      <c r="L751" s="15"/>
      <c r="M751" s="15"/>
      <c r="N751" s="15"/>
    </row>
    <row r="752" spans="1:14" s="17" customFormat="1" ht="12.75">
      <c r="A752" s="15"/>
      <c r="C752" s="15"/>
      <c r="E752" s="15"/>
      <c r="H752" s="15"/>
      <c r="I752" s="15"/>
      <c r="J752" s="15"/>
      <c r="K752" s="15"/>
      <c r="L752" s="15"/>
      <c r="M752" s="15"/>
      <c r="N752" s="15"/>
    </row>
    <row r="753" spans="1:14" s="17" customFormat="1" ht="12.75">
      <c r="A753" s="15"/>
      <c r="C753" s="15"/>
      <c r="E753" s="15"/>
      <c r="H753" s="15"/>
      <c r="I753" s="15"/>
      <c r="J753" s="15"/>
      <c r="K753" s="15"/>
      <c r="L753" s="15"/>
      <c r="M753" s="15"/>
      <c r="N753" s="15"/>
    </row>
    <row r="754" spans="1:14" s="17" customFormat="1" ht="12.75">
      <c r="A754" s="15"/>
      <c r="C754" s="15"/>
      <c r="E754" s="15"/>
      <c r="H754" s="15"/>
      <c r="I754" s="15"/>
      <c r="J754" s="15"/>
      <c r="K754" s="15"/>
      <c r="L754" s="15"/>
      <c r="M754" s="15"/>
      <c r="N754" s="15"/>
    </row>
    <row r="755" spans="1:14" s="17" customFormat="1" ht="12.75">
      <c r="A755" s="15"/>
      <c r="C755" s="15"/>
      <c r="E755" s="15"/>
      <c r="H755" s="15"/>
      <c r="I755" s="15"/>
      <c r="J755" s="15"/>
      <c r="K755" s="15"/>
      <c r="L755" s="15"/>
      <c r="M755" s="15"/>
      <c r="N755" s="15"/>
    </row>
    <row r="756" spans="1:14" s="17" customFormat="1" ht="12.75">
      <c r="A756" s="15"/>
      <c r="C756" s="15"/>
      <c r="E756" s="15"/>
      <c r="H756" s="15"/>
      <c r="I756" s="15"/>
      <c r="J756" s="15"/>
      <c r="K756" s="15"/>
      <c r="L756" s="15"/>
      <c r="M756" s="15"/>
      <c r="N756" s="15"/>
    </row>
    <row r="757" spans="1:14" s="17" customFormat="1" ht="12.75">
      <c r="A757" s="15"/>
      <c r="C757" s="15"/>
      <c r="E757" s="15"/>
      <c r="H757" s="15"/>
      <c r="I757" s="15"/>
      <c r="J757" s="15"/>
      <c r="K757" s="15"/>
      <c r="L757" s="15"/>
      <c r="M757" s="15"/>
      <c r="N757" s="15"/>
    </row>
    <row r="758" spans="1:14" s="17" customFormat="1" ht="12.75">
      <c r="A758" s="15"/>
      <c r="C758" s="15"/>
      <c r="E758" s="15"/>
      <c r="H758" s="15"/>
      <c r="I758" s="15"/>
      <c r="J758" s="15"/>
      <c r="K758" s="15"/>
      <c r="L758" s="15"/>
      <c r="M758" s="15"/>
      <c r="N758" s="15"/>
    </row>
    <row r="759" spans="1:14" s="17" customFormat="1" ht="12.75">
      <c r="A759" s="15"/>
      <c r="C759" s="15"/>
      <c r="E759" s="15"/>
      <c r="H759" s="15"/>
      <c r="I759" s="15"/>
      <c r="J759" s="15"/>
      <c r="K759" s="15"/>
      <c r="L759" s="15"/>
      <c r="M759" s="15"/>
      <c r="N759" s="15"/>
    </row>
    <row r="760" spans="1:14" s="17" customFormat="1" ht="12.75">
      <c r="A760" s="15"/>
      <c r="C760" s="15"/>
      <c r="E760" s="15"/>
      <c r="H760" s="15"/>
      <c r="I760" s="15"/>
      <c r="J760" s="15"/>
      <c r="K760" s="15"/>
      <c r="L760" s="15"/>
      <c r="M760" s="15"/>
      <c r="N760" s="15"/>
    </row>
    <row r="761" spans="1:14" s="17" customFormat="1" ht="12.75">
      <c r="A761" s="15"/>
      <c r="C761" s="15"/>
      <c r="E761" s="15"/>
      <c r="H761" s="15"/>
      <c r="I761" s="15"/>
      <c r="J761" s="15"/>
      <c r="K761" s="15"/>
      <c r="L761" s="15"/>
      <c r="M761" s="15"/>
      <c r="N761" s="15"/>
    </row>
    <row r="762" spans="1:14" s="17" customFormat="1" ht="12.75">
      <c r="A762" s="15"/>
      <c r="C762" s="15"/>
      <c r="E762" s="15"/>
      <c r="H762" s="15"/>
      <c r="I762" s="15"/>
      <c r="J762" s="15"/>
      <c r="K762" s="15"/>
      <c r="L762" s="15"/>
      <c r="M762" s="15"/>
      <c r="N762" s="15"/>
    </row>
    <row r="763" spans="1:14" s="17" customFormat="1" ht="12.75">
      <c r="A763" s="15"/>
      <c r="C763" s="15"/>
      <c r="E763" s="15"/>
      <c r="H763" s="15"/>
      <c r="I763" s="15"/>
      <c r="J763" s="15"/>
      <c r="K763" s="15"/>
      <c r="L763" s="15"/>
      <c r="M763" s="15"/>
      <c r="N763" s="15"/>
    </row>
    <row r="764" spans="1:14" s="17" customFormat="1" ht="12.75">
      <c r="A764" s="15"/>
      <c r="C764" s="15"/>
      <c r="E764" s="15"/>
      <c r="H764" s="15"/>
      <c r="I764" s="15"/>
      <c r="J764" s="15"/>
      <c r="K764" s="15"/>
      <c r="L764" s="15"/>
      <c r="M764" s="15"/>
      <c r="N764" s="15"/>
    </row>
    <row r="765" spans="1:14" s="17" customFormat="1" ht="12.75">
      <c r="A765" s="15"/>
      <c r="C765" s="15"/>
      <c r="E765" s="15"/>
      <c r="H765" s="15"/>
      <c r="I765" s="15"/>
      <c r="J765" s="15"/>
      <c r="K765" s="15"/>
      <c r="L765" s="15"/>
      <c r="M765" s="15"/>
      <c r="N765" s="15"/>
    </row>
    <row r="766" spans="1:14" s="17" customFormat="1" ht="12.75">
      <c r="A766" s="15"/>
      <c r="C766" s="15"/>
      <c r="E766" s="15"/>
      <c r="H766" s="15"/>
      <c r="I766" s="15"/>
      <c r="J766" s="15"/>
      <c r="K766" s="15"/>
      <c r="L766" s="15"/>
      <c r="M766" s="15"/>
      <c r="N766" s="15"/>
    </row>
    <row r="767" spans="1:14" s="17" customFormat="1" ht="12.75">
      <c r="A767" s="15"/>
      <c r="C767" s="15"/>
      <c r="E767" s="15"/>
      <c r="H767" s="15"/>
      <c r="I767" s="15"/>
      <c r="J767" s="15"/>
      <c r="K767" s="15"/>
      <c r="L767" s="15"/>
      <c r="M767" s="15"/>
      <c r="N767" s="15"/>
    </row>
    <row r="768" spans="1:14" s="17" customFormat="1" ht="12.75">
      <c r="A768" s="15"/>
      <c r="C768" s="15"/>
      <c r="E768" s="15"/>
      <c r="H768" s="15"/>
      <c r="I768" s="15"/>
      <c r="J768" s="15"/>
      <c r="K768" s="15"/>
      <c r="L768" s="15"/>
      <c r="M768" s="15"/>
      <c r="N768" s="15"/>
    </row>
    <row r="769" spans="1:14" s="17" customFormat="1" ht="12.75">
      <c r="A769" s="15"/>
      <c r="C769" s="15"/>
      <c r="E769" s="15"/>
      <c r="H769" s="15"/>
      <c r="I769" s="15"/>
      <c r="J769" s="15"/>
      <c r="K769" s="15"/>
      <c r="L769" s="15"/>
      <c r="M769" s="15"/>
      <c r="N769" s="15"/>
    </row>
    <row r="770" spans="1:14" s="17" customFormat="1" ht="12.75">
      <c r="A770" s="15"/>
      <c r="C770" s="15"/>
      <c r="E770" s="15"/>
      <c r="H770" s="15"/>
      <c r="I770" s="15"/>
      <c r="J770" s="15"/>
      <c r="K770" s="15"/>
      <c r="L770" s="15"/>
      <c r="M770" s="15"/>
      <c r="N770" s="15"/>
    </row>
    <row r="771" spans="1:14" s="17" customFormat="1" ht="12.75">
      <c r="A771" s="15"/>
      <c r="C771" s="15"/>
      <c r="E771" s="15"/>
      <c r="H771" s="15"/>
      <c r="I771" s="15"/>
      <c r="J771" s="15"/>
      <c r="K771" s="15"/>
      <c r="L771" s="15"/>
      <c r="M771" s="15"/>
      <c r="N771" s="15"/>
    </row>
    <row r="772" spans="1:14" s="17" customFormat="1" ht="12.75">
      <c r="A772" s="15"/>
      <c r="C772" s="15"/>
      <c r="E772" s="15"/>
      <c r="H772" s="15"/>
      <c r="I772" s="15"/>
      <c r="J772" s="15"/>
      <c r="K772" s="15"/>
      <c r="L772" s="15"/>
      <c r="M772" s="15"/>
      <c r="N772" s="15"/>
    </row>
    <row r="773" spans="1:14" s="17" customFormat="1" ht="12.75">
      <c r="A773" s="15"/>
      <c r="C773" s="15"/>
      <c r="E773" s="15"/>
      <c r="H773" s="15"/>
      <c r="I773" s="15"/>
      <c r="J773" s="15"/>
      <c r="K773" s="15"/>
      <c r="L773" s="15"/>
      <c r="M773" s="15"/>
      <c r="N773" s="15"/>
    </row>
    <row r="774" spans="1:14" s="17" customFormat="1" ht="12.75">
      <c r="A774" s="15"/>
      <c r="C774" s="15"/>
      <c r="E774" s="15"/>
      <c r="H774" s="15"/>
      <c r="I774" s="15"/>
      <c r="J774" s="15"/>
      <c r="K774" s="15"/>
      <c r="L774" s="15"/>
      <c r="M774" s="15"/>
      <c r="N774" s="15"/>
    </row>
    <row r="775" spans="1:14" s="17" customFormat="1" ht="12.75">
      <c r="A775" s="15"/>
      <c r="C775" s="15"/>
      <c r="E775" s="15"/>
      <c r="H775" s="15"/>
      <c r="I775" s="15"/>
      <c r="J775" s="15"/>
      <c r="K775" s="15"/>
      <c r="L775" s="15"/>
      <c r="M775" s="15"/>
      <c r="N775" s="15"/>
    </row>
    <row r="776" spans="1:14" s="17" customFormat="1" ht="12.75">
      <c r="A776" s="15"/>
      <c r="C776" s="15"/>
      <c r="E776" s="15"/>
      <c r="H776" s="15"/>
      <c r="I776" s="15"/>
      <c r="J776" s="15"/>
      <c r="K776" s="15"/>
      <c r="L776" s="15"/>
      <c r="M776" s="15"/>
      <c r="N776" s="15"/>
    </row>
    <row r="777" spans="1:14" s="17" customFormat="1" ht="12.75">
      <c r="A777" s="15"/>
      <c r="C777" s="15"/>
      <c r="E777" s="15"/>
      <c r="H777" s="15"/>
      <c r="I777" s="15"/>
      <c r="J777" s="15"/>
      <c r="K777" s="15"/>
      <c r="L777" s="15"/>
      <c r="M777" s="15"/>
      <c r="N777" s="15"/>
    </row>
    <row r="778" spans="1:14" s="17" customFormat="1" ht="12.75">
      <c r="A778" s="15"/>
      <c r="C778" s="15"/>
      <c r="E778" s="15"/>
      <c r="H778" s="15"/>
      <c r="I778" s="15"/>
      <c r="J778" s="15"/>
      <c r="K778" s="15"/>
      <c r="L778" s="15"/>
      <c r="M778" s="15"/>
      <c r="N778" s="15"/>
    </row>
    <row r="779" spans="1:14" s="17" customFormat="1" ht="12.75">
      <c r="A779" s="15"/>
      <c r="C779" s="15"/>
      <c r="E779" s="15"/>
      <c r="H779" s="15"/>
      <c r="I779" s="15"/>
      <c r="J779" s="15"/>
      <c r="K779" s="15"/>
      <c r="L779" s="15"/>
      <c r="M779" s="15"/>
      <c r="N779" s="15"/>
    </row>
    <row r="780" spans="1:14" s="17" customFormat="1" ht="12.75">
      <c r="A780" s="15"/>
      <c r="C780" s="15"/>
      <c r="E780" s="15"/>
      <c r="H780" s="15"/>
      <c r="I780" s="15"/>
      <c r="J780" s="15"/>
      <c r="K780" s="15"/>
      <c r="L780" s="15"/>
      <c r="M780" s="15"/>
      <c r="N780" s="15"/>
    </row>
    <row r="781" spans="1:14" s="17" customFormat="1" ht="12.75">
      <c r="A781" s="15"/>
      <c r="C781" s="15"/>
      <c r="E781" s="15"/>
      <c r="H781" s="15"/>
      <c r="I781" s="15"/>
      <c r="J781" s="15"/>
      <c r="K781" s="15"/>
      <c r="L781" s="15"/>
      <c r="M781" s="15"/>
      <c r="N781" s="15"/>
    </row>
    <row r="782" spans="1:14" s="17" customFormat="1" ht="12.75">
      <c r="A782" s="15"/>
      <c r="C782" s="15"/>
      <c r="E782" s="15"/>
      <c r="H782" s="15"/>
      <c r="I782" s="15"/>
      <c r="J782" s="15"/>
      <c r="K782" s="15"/>
      <c r="L782" s="15"/>
      <c r="M782" s="15"/>
      <c r="N782" s="15"/>
    </row>
    <row r="783" spans="1:14" s="17" customFormat="1" ht="12.75">
      <c r="A783" s="15"/>
      <c r="C783" s="15"/>
      <c r="E783" s="15"/>
      <c r="H783" s="15"/>
      <c r="I783" s="15"/>
      <c r="J783" s="15"/>
      <c r="K783" s="15"/>
      <c r="L783" s="15"/>
      <c r="M783" s="15"/>
      <c r="N783" s="15"/>
    </row>
    <row r="784" spans="1:14" s="17" customFormat="1" ht="12.75">
      <c r="A784" s="15"/>
      <c r="C784" s="15"/>
      <c r="E784" s="15"/>
      <c r="H784" s="15"/>
      <c r="I784" s="15"/>
      <c r="J784" s="15"/>
      <c r="K784" s="15"/>
      <c r="L784" s="15"/>
      <c r="M784" s="15"/>
      <c r="N784" s="15"/>
    </row>
    <row r="785" spans="1:14" s="17" customFormat="1" ht="12.75">
      <c r="A785" s="15"/>
      <c r="C785" s="15"/>
      <c r="E785" s="15"/>
      <c r="H785" s="15"/>
      <c r="I785" s="15"/>
      <c r="J785" s="15"/>
      <c r="K785" s="15"/>
      <c r="L785" s="15"/>
      <c r="M785" s="15"/>
      <c r="N785" s="15"/>
    </row>
    <row r="786" spans="1:14" s="17" customFormat="1" ht="12.75">
      <c r="A786" s="15"/>
      <c r="C786" s="15"/>
      <c r="E786" s="15"/>
      <c r="H786" s="15"/>
      <c r="I786" s="15"/>
      <c r="J786" s="15"/>
      <c r="K786" s="15"/>
      <c r="L786" s="15"/>
      <c r="M786" s="15"/>
      <c r="N786" s="15"/>
    </row>
    <row r="787" spans="1:14" s="17" customFormat="1" ht="12.75">
      <c r="A787" s="15"/>
      <c r="C787" s="15"/>
      <c r="E787" s="15"/>
      <c r="H787" s="15"/>
      <c r="I787" s="15"/>
      <c r="J787" s="15"/>
      <c r="K787" s="15"/>
      <c r="L787" s="15"/>
      <c r="M787" s="15"/>
      <c r="N787" s="15"/>
    </row>
  </sheetData>
  <sheetProtection/>
  <autoFilter ref="A7:N234"/>
  <dataValidations count="1">
    <dataValidation type="list" allowBlank="1" showInputMessage="1" showErrorMessage="1" sqref="C8:C229">
      <formula1>$B$240:$B$256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31"/>
  <sheetViews>
    <sheetView tabSelected="1" zoomScalePageLayoutView="0" workbookViewId="0" topLeftCell="A13">
      <selection activeCell="C23" sqref="C23"/>
    </sheetView>
  </sheetViews>
  <sheetFormatPr defaultColWidth="9.140625" defaultRowHeight="15"/>
  <cols>
    <col min="1" max="1" width="46.140625" style="0" customWidth="1"/>
    <col min="2" max="2" width="43.7109375" style="0" customWidth="1"/>
    <col min="3" max="5" width="26.7109375" style="0" customWidth="1"/>
  </cols>
  <sheetData>
    <row r="1" spans="1:5" ht="15">
      <c r="A1" s="35" t="s">
        <v>260</v>
      </c>
      <c r="B1" s="35"/>
      <c r="C1" s="36" t="s">
        <v>265</v>
      </c>
      <c r="D1" s="36" t="s">
        <v>266</v>
      </c>
      <c r="E1" s="36" t="s">
        <v>267</v>
      </c>
    </row>
    <row r="2" spans="1:5" ht="15">
      <c r="A2" s="37" t="s">
        <v>268</v>
      </c>
      <c r="B2" s="37"/>
      <c r="C2" s="79">
        <v>10093625</v>
      </c>
      <c r="D2" s="80">
        <v>58000000</v>
      </c>
      <c r="E2" s="80">
        <v>82860000</v>
      </c>
    </row>
    <row r="3" spans="1:5" ht="15">
      <c r="A3" s="39" t="s">
        <v>269</v>
      </c>
      <c r="B3" s="39" t="s">
        <v>270</v>
      </c>
      <c r="C3" s="40">
        <v>150000</v>
      </c>
      <c r="D3" s="40">
        <v>2160000</v>
      </c>
      <c r="E3" s="40">
        <v>3240000</v>
      </c>
    </row>
    <row r="4" spans="1:5" ht="36">
      <c r="A4" s="39" t="s">
        <v>271</v>
      </c>
      <c r="B4" s="39" t="s">
        <v>270</v>
      </c>
      <c r="C4" s="41">
        <v>2500000</v>
      </c>
      <c r="D4" s="42">
        <v>14500000</v>
      </c>
      <c r="E4" s="42">
        <v>18500000</v>
      </c>
    </row>
    <row r="5" spans="1:5" ht="15">
      <c r="A5" s="39" t="s">
        <v>272</v>
      </c>
      <c r="B5" s="39" t="s">
        <v>270</v>
      </c>
      <c r="C5" s="41">
        <v>1500000</v>
      </c>
      <c r="D5" s="41">
        <v>9360000</v>
      </c>
      <c r="E5" s="41">
        <v>14630000</v>
      </c>
    </row>
    <row r="6" spans="1:5" ht="15">
      <c r="A6" s="39" t="s">
        <v>164</v>
      </c>
      <c r="B6" s="39" t="s">
        <v>539</v>
      </c>
      <c r="C6" s="41">
        <v>1430000</v>
      </c>
      <c r="D6" s="41">
        <v>7598250</v>
      </c>
      <c r="E6" s="41">
        <v>10870000</v>
      </c>
    </row>
    <row r="7" spans="1:5" ht="15">
      <c r="A7" s="39" t="s">
        <v>274</v>
      </c>
      <c r="B7" s="39" t="s">
        <v>270</v>
      </c>
      <c r="C7" s="41">
        <v>1100000</v>
      </c>
      <c r="D7" s="41">
        <v>6600000</v>
      </c>
      <c r="E7" s="41">
        <v>9900000</v>
      </c>
    </row>
    <row r="8" spans="1:5" ht="24">
      <c r="A8" s="39" t="s">
        <v>168</v>
      </c>
      <c r="B8" s="39" t="s">
        <v>270</v>
      </c>
      <c r="C8" s="40">
        <v>2200000</v>
      </c>
      <c r="D8" s="40">
        <v>10500000</v>
      </c>
      <c r="E8" s="40">
        <v>16800000</v>
      </c>
    </row>
    <row r="9" spans="1:5" ht="15">
      <c r="A9" s="39" t="s">
        <v>276</v>
      </c>
      <c r="B9" s="39" t="s">
        <v>270</v>
      </c>
      <c r="C9" s="42">
        <v>1213625</v>
      </c>
      <c r="D9" s="42">
        <v>7281750</v>
      </c>
      <c r="E9" s="42">
        <v>8920000</v>
      </c>
    </row>
    <row r="10" spans="1:5" ht="15">
      <c r="A10" s="37" t="s">
        <v>277</v>
      </c>
      <c r="B10" s="37"/>
      <c r="C10" s="38">
        <v>3400000</v>
      </c>
      <c r="D10" s="38">
        <v>26522000</v>
      </c>
      <c r="E10" s="38">
        <v>37700000</v>
      </c>
    </row>
    <row r="11" spans="1:5" ht="15">
      <c r="A11" s="39" t="s">
        <v>278</v>
      </c>
      <c r="B11" s="39" t="s">
        <v>270</v>
      </c>
      <c r="C11" s="40">
        <v>300000</v>
      </c>
      <c r="D11" s="40">
        <v>1800000</v>
      </c>
      <c r="E11" s="40">
        <v>2700000</v>
      </c>
    </row>
    <row r="12" spans="1:5" ht="15">
      <c r="A12" s="39" t="s">
        <v>176</v>
      </c>
      <c r="B12" s="39" t="s">
        <v>270</v>
      </c>
      <c r="C12" s="40">
        <v>1400000</v>
      </c>
      <c r="D12" s="40">
        <v>10522000</v>
      </c>
      <c r="E12" s="40">
        <v>17500000</v>
      </c>
    </row>
    <row r="13" spans="1:5" ht="15">
      <c r="A13" s="39" t="s">
        <v>279</v>
      </c>
      <c r="B13" s="39" t="s">
        <v>270</v>
      </c>
      <c r="C13" s="40">
        <v>600000</v>
      </c>
      <c r="D13" s="40">
        <v>6200000</v>
      </c>
      <c r="E13" s="40">
        <v>7500000</v>
      </c>
    </row>
    <row r="14" spans="1:5" ht="24">
      <c r="A14" s="39" t="s">
        <v>280</v>
      </c>
      <c r="B14" s="39" t="s">
        <v>270</v>
      </c>
      <c r="C14" s="40">
        <v>1000000</v>
      </c>
      <c r="D14" s="40">
        <v>6500000</v>
      </c>
      <c r="E14" s="40">
        <v>8000000</v>
      </c>
    </row>
    <row r="15" spans="1:5" ht="15">
      <c r="A15" s="39" t="s">
        <v>281</v>
      </c>
      <c r="B15" s="39" t="s">
        <v>270</v>
      </c>
      <c r="C15" s="40">
        <v>100000</v>
      </c>
      <c r="D15" s="40">
        <v>1500000</v>
      </c>
      <c r="E15" s="40">
        <v>2000000</v>
      </c>
    </row>
    <row r="16" spans="1:5" ht="15">
      <c r="A16" s="37" t="s">
        <v>282</v>
      </c>
      <c r="B16" s="37"/>
      <c r="C16" s="38">
        <v>4315972</v>
      </c>
      <c r="D16" s="38">
        <v>37600000</v>
      </c>
      <c r="E16" s="38">
        <v>53900000</v>
      </c>
    </row>
    <row r="17" spans="1:5" ht="15">
      <c r="A17" s="39" t="s">
        <v>163</v>
      </c>
      <c r="B17" s="39" t="s">
        <v>283</v>
      </c>
      <c r="C17" s="40">
        <v>2000000</v>
      </c>
      <c r="D17" s="40">
        <v>5000000</v>
      </c>
      <c r="E17" s="40">
        <v>6500000</v>
      </c>
    </row>
    <row r="18" spans="1:5" ht="24">
      <c r="A18" s="39" t="s">
        <v>284</v>
      </c>
      <c r="B18" s="39" t="s">
        <v>283</v>
      </c>
      <c r="C18" s="40">
        <v>2315972</v>
      </c>
      <c r="D18" s="40">
        <v>32600000</v>
      </c>
      <c r="E18" s="40">
        <v>47400000</v>
      </c>
    </row>
    <row r="19" spans="1:5" ht="15">
      <c r="A19" s="35" t="s">
        <v>285</v>
      </c>
      <c r="B19" s="35" t="s">
        <v>286</v>
      </c>
      <c r="C19" s="43">
        <v>330000</v>
      </c>
      <c r="D19" s="43">
        <v>600000</v>
      </c>
      <c r="E19" s="43">
        <v>900000</v>
      </c>
    </row>
    <row r="20" spans="1:5" ht="15">
      <c r="A20" s="35" t="s">
        <v>287</v>
      </c>
      <c r="B20" s="35" t="s">
        <v>288</v>
      </c>
      <c r="C20" s="43">
        <v>1960403</v>
      </c>
      <c r="D20" s="43">
        <v>6000000</v>
      </c>
      <c r="E20" s="43">
        <v>9000000</v>
      </c>
    </row>
    <row r="21" spans="1:5" ht="15">
      <c r="A21" s="35" t="s">
        <v>289</v>
      </c>
      <c r="B21" s="35"/>
      <c r="C21" s="44">
        <v>20100000</v>
      </c>
      <c r="D21" s="44">
        <v>128722000</v>
      </c>
      <c r="E21" s="44">
        <v>184360000</v>
      </c>
    </row>
    <row r="23" spans="3:5" ht="37.5" customHeight="1">
      <c r="C23" s="36" t="s">
        <v>265</v>
      </c>
      <c r="D23" s="36" t="s">
        <v>586</v>
      </c>
      <c r="E23" s="36" t="s">
        <v>587</v>
      </c>
    </row>
    <row r="24" spans="2:5" ht="15">
      <c r="B24" s="143" t="s">
        <v>270</v>
      </c>
      <c r="C24" s="144">
        <f>C3+C4+C5+C8+C9+C11+C12+C13+C14+C15+C7</f>
        <v>12063625</v>
      </c>
      <c r="D24" s="144">
        <f>(D3+D4+D5+D8+D9+D11+D12+D13+D14+D15+D7)/7</f>
        <v>10989107.142857144</v>
      </c>
      <c r="E24" s="144">
        <f>(E3+E4+E5+E8+E9+E11+E12+E13+E14+E15+E7)/10</f>
        <v>10969000</v>
      </c>
    </row>
    <row r="25" spans="2:5" ht="15">
      <c r="B25" s="143" t="s">
        <v>283</v>
      </c>
      <c r="C25" s="144">
        <f>C17+C18</f>
        <v>4315972</v>
      </c>
      <c r="D25" s="144">
        <f>(D17+D18)/7</f>
        <v>5371428.571428572</v>
      </c>
      <c r="E25" s="144">
        <f>(E17+E18)/10</f>
        <v>5390000</v>
      </c>
    </row>
    <row r="26" spans="2:5" ht="15">
      <c r="B26" s="143" t="s">
        <v>539</v>
      </c>
      <c r="C26" s="144">
        <f>C6</f>
        <v>1430000</v>
      </c>
      <c r="D26" s="144">
        <f>D6/7</f>
        <v>1085464.2857142857</v>
      </c>
      <c r="E26" s="144">
        <f>E6/10</f>
        <v>1087000</v>
      </c>
    </row>
    <row r="27" spans="2:5" ht="15">
      <c r="B27" s="143" t="s">
        <v>286</v>
      </c>
      <c r="C27" s="144">
        <f>C19</f>
        <v>330000</v>
      </c>
      <c r="D27" s="144">
        <f>D19/7</f>
        <v>85714.28571428571</v>
      </c>
      <c r="E27" s="144">
        <f>E19/10</f>
        <v>90000</v>
      </c>
    </row>
    <row r="28" spans="2:5" ht="15">
      <c r="B28" s="143" t="s">
        <v>288</v>
      </c>
      <c r="C28" s="144">
        <f>C20</f>
        <v>1960403</v>
      </c>
      <c r="D28" s="144">
        <f>D20/7</f>
        <v>857142.8571428572</v>
      </c>
      <c r="E28" s="144">
        <f>E20/10</f>
        <v>900000</v>
      </c>
    </row>
    <row r="29" spans="2:5" ht="15">
      <c r="B29" s="35" t="s">
        <v>289</v>
      </c>
      <c r="C29" s="145">
        <f>SUM(C24:C28)</f>
        <v>20100000</v>
      </c>
      <c r="D29" s="145">
        <f>SUM(D24:D28)</f>
        <v>18388857.14285715</v>
      </c>
      <c r="E29" s="94">
        <f>SUM(E24:E28)</f>
        <v>18436000</v>
      </c>
    </row>
    <row r="30" ht="15">
      <c r="E30" s="92"/>
    </row>
    <row r="31" ht="15">
      <c r="E31" s="92"/>
    </row>
  </sheetData>
  <sheetProtection/>
  <printOptions/>
  <pageMargins left="0.7" right="0.7" top="0.75" bottom="0.75" header="0.3" footer="0.3"/>
  <pageSetup orientation="portrait" paperSize="9"/>
  <ignoredErrors>
    <ignoredError sqref="D24: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Benedetta Casadei</cp:lastModifiedBy>
  <cp:lastPrinted>2019-06-11T08:13:07Z</cp:lastPrinted>
  <dcterms:created xsi:type="dcterms:W3CDTF">2015-05-19T15:00:56Z</dcterms:created>
  <dcterms:modified xsi:type="dcterms:W3CDTF">2021-03-18T21:50:48Z</dcterms:modified>
  <cp:category/>
  <cp:version/>
  <cp:contentType/>
  <cp:contentStatus/>
</cp:coreProperties>
</file>