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Questa_cartella_di_lavoro" hidePivotFieldList="1"/>
  <xr:revisionPtr revIDLastSave="0" documentId="13_ncr:1_{710E839C-DD10-4DF4-B851-83578FB24162}" xr6:coauthVersionLast="47" xr6:coauthVersionMax="47" xr10:uidLastSave="{00000000-0000-0000-0000-000000000000}"/>
  <workbookProtection workbookAlgorithmName="SHA-512" workbookHashValue="hPEm1i/PVuxguavc/Vm0Pas3jpCR7OTmmatPSNF7mnB5ysdSBagfjlKI7WZNlg8AjTt3LziGeTELT6GLCxZaiA==" workbookSaltValue="NwXGVCfBHJyoNGfMt9qtVA==" workbookSpinCount="100000" lockStructure="1"/>
  <bookViews>
    <workbookView xWindow="-120" yWindow="-120" windowWidth="29040" windowHeight="15720" tabRatio="871" xr2:uid="{00000000-000D-0000-FFFF-FFFF00000000}"/>
  </bookViews>
  <sheets>
    <sheet name="rendicontazione" sheetId="12" r:id="rId1"/>
    <sheet name="Graduatoria_2025" sheetId="20" state="hidden" r:id="rId2"/>
    <sheet name="domande_2025" sheetId="21" state="hidden" r:id="rId3"/>
    <sheet name="tipologie_progetti" sheetId="19" state="hidden" r:id="rId4"/>
  </sheets>
  <definedNames>
    <definedName name="_xlnm._FilterDatabase" localSheetId="3" hidden="1">tipologie_progetti!$A$1:$B$40</definedName>
    <definedName name="_xlnm.Print_Area" localSheetId="0">rendicontazione!$A$1:$E$55</definedName>
    <definedName name="Costi_41">Tabella2[4.1]</definedName>
    <definedName name="Costi_42">tipologie_progetti!$E$2:$E$4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2" l="1"/>
  <c r="E19" i="12" l="1"/>
  <c r="E20" i="12"/>
  <c r="E21" i="12"/>
  <c r="E22" i="12"/>
  <c r="E23" i="12"/>
  <c r="E24" i="12"/>
  <c r="E25" i="12"/>
  <c r="E26" i="12"/>
  <c r="E27" i="12"/>
  <c r="E28" i="12"/>
  <c r="E29" i="12"/>
  <c r="E30" i="12"/>
  <c r="E31" i="12"/>
  <c r="E32" i="12"/>
  <c r="E33" i="12"/>
  <c r="E34" i="12"/>
  <c r="E35" i="12"/>
  <c r="E36" i="12"/>
  <c r="E18" i="12"/>
  <c r="C12" i="12" l="1"/>
  <c r="C10" i="12"/>
  <c r="C8" i="12"/>
  <c r="C7" i="12"/>
  <c r="W27" i="21" l="1"/>
  <c r="C37" i="12" l="1"/>
</calcChain>
</file>

<file path=xl/sharedStrings.xml><?xml version="1.0" encoding="utf-8"?>
<sst xmlns="http://schemas.openxmlformats.org/spreadsheetml/2006/main" count="835" uniqueCount="307">
  <si>
    <t>TIPOLOGIA COSTO</t>
  </si>
  <si>
    <t>COSTO (€)*</t>
  </si>
  <si>
    <t>Ulteriori elementi tecnologici e di informatizzazione non già previsti dai contratti di servizio</t>
  </si>
  <si>
    <t>Nuovo Centro di Raccolta / adeguamento</t>
  </si>
  <si>
    <t>Campagna informativa ai fini della riduzione della quantità dei rifiuti urbani prodotti</t>
  </si>
  <si>
    <t>Fototrappole e sistemi di videosorveglianza</t>
  </si>
  <si>
    <t>PC</t>
  </si>
  <si>
    <t>Coli</t>
  </si>
  <si>
    <t>PR</t>
  </si>
  <si>
    <t>Berceto</t>
  </si>
  <si>
    <t>Valmozzola</t>
  </si>
  <si>
    <t>RE</t>
  </si>
  <si>
    <t>Baiso</t>
  </si>
  <si>
    <t>Viano</t>
  </si>
  <si>
    <t>MO</t>
  </si>
  <si>
    <t>Montese</t>
  </si>
  <si>
    <t>BO</t>
  </si>
  <si>
    <t>Castel d'Aiano</t>
  </si>
  <si>
    <t>Monzuno</t>
  </si>
  <si>
    <t>Vergato</t>
  </si>
  <si>
    <t>Pianoro</t>
  </si>
  <si>
    <t>totale</t>
  </si>
  <si>
    <t>No</t>
  </si>
  <si>
    <t>* riportare i valori IVA esclusa</t>
  </si>
  <si>
    <t>* indicare tra i valori come voce a parte anche il costo totale dell'IVA sulle spese ammissibili se costituisce un costo non recuperabile per il richiedente</t>
  </si>
  <si>
    <t>* indicare tra i valori come voce a parte anche il costo dell'IVA tra i costi non ammissibili se costituisce un costo recuperabile per il richiedente</t>
  </si>
  <si>
    <t>Priorità 1 (Si/No)</t>
  </si>
  <si>
    <t>Priorità 2 (Si/No)</t>
  </si>
  <si>
    <t>Priorità 3 (Si/No)</t>
  </si>
  <si>
    <t>Punteggio (art. 6)</t>
  </si>
  <si>
    <t>Luca Pierantoni</t>
  </si>
  <si>
    <t>Sì</t>
  </si>
  <si>
    <t>Giorgia Chergia</t>
  </si>
  <si>
    <t>Si intende contrastare l'abbandono e il conferiento irregolare di rifiuti presso le IEB o in altri contesti; dotarsi di dispositivi che possano essere considerati patrimonio dell'ente anche per usi diversi, quali ad esempio la videosorveglianza costante delle stazioni ecologiche, delle loro aree interne e dei loro perimetri esterni. Il dispositivo che si intende installare è in grado di contrastare l'abbandono e il conferimento improprio di rifiuti che vengano posti all'esterno dei cassonetti, permettendo principalmente quindi di rilevare gli abandoni e controllare il territorio mediante statistiche sui dati di abbandono.</t>
  </si>
  <si>
    <t>Valentina Ferrara</t>
  </si>
  <si>
    <t>Strutture logistiche</t>
  </si>
  <si>
    <t>Progetto</t>
  </si>
  <si>
    <t>ATTIVITA' ESEGUITE (descrizione)</t>
  </si>
  <si>
    <t>contributo massimo ammesso in graduatoria</t>
  </si>
  <si>
    <t>iniziare a compilare selezionando il progetto dall'elenco</t>
  </si>
  <si>
    <r>
      <t>ATTENZIONE: OCCORRE COMPILARE SOLO LE CELLE CON SFONDO GIALLO</t>
    </r>
    <r>
      <rPr>
        <sz val="14"/>
        <color theme="1"/>
        <rFont val="Calibri"/>
        <family val="2"/>
        <scheme val="minor"/>
      </rPr>
      <t xml:space="preserve"> (le altre sono bloccate e/o compilate in automatico)</t>
    </r>
  </si>
  <si>
    <t>eventuali altri comuni coinvolti</t>
  </si>
  <si>
    <t>Realizzazione di stazioni di trasferenza/strutture logistiche</t>
  </si>
  <si>
    <t>Centro di raccolta itinerante</t>
  </si>
  <si>
    <t>costi di esecuzione dell’intervento</t>
  </si>
  <si>
    <t>Spesa Ammissibile (con descrizione di dettaglio)</t>
  </si>
  <si>
    <t xml:space="preserve">costi di allestimento </t>
  </si>
  <si>
    <t>IVA su spesa ammissibile (solo se costituisce un costo non recuperabile per il richiedente)</t>
  </si>
  <si>
    <t>spese tecniche (max 20% dei costi di esecuzione/allestimento)</t>
  </si>
  <si>
    <t>Spese non Ammissibili (IVA se recuperabile, ecc…)</t>
  </si>
  <si>
    <t>spese di promozione ed informazione alla cittadinanza (max 5% dei costi di esecuzione/allestimento)</t>
  </si>
  <si>
    <t>costi per l’acquisizione delle aree (max 20% dei costi di esecuzione/allestimento)</t>
  </si>
  <si>
    <t>IVA1 sui costi di esecuzione/allestimento dei CDR /Stazioni (solo se costituisce un costo non recuperabile per il richiedente)</t>
  </si>
  <si>
    <t>IVA2 altri costi (solo se costituisce un costo non recuperabile per il richiedente)</t>
  </si>
  <si>
    <t>Tipologia di progetto</t>
  </si>
  <si>
    <t>QUADRO ECONOMICO DEI COSTI EFFETTIVAMENTE SOSTENUTI</t>
  </si>
  <si>
    <t>tipologia progetto</t>
  </si>
  <si>
    <t>articolo_Bando</t>
  </si>
  <si>
    <t>4.1</t>
  </si>
  <si>
    <t>4.2</t>
  </si>
  <si>
    <t>Tipologia di Costi (Articolo del Bando)</t>
  </si>
  <si>
    <t>NOTE DI COMPILAZIONE DEL RICHIEDENTE</t>
  </si>
  <si>
    <t>data di conclusione dei lavori o attività</t>
  </si>
  <si>
    <t>Documenti che vanno trasmessi unitamente alla presente richiesta di liquidazione</t>
  </si>
  <si>
    <t>1) relazione sintetica sulle attività svolte</t>
  </si>
  <si>
    <t>2) relativamente a tutte le sopra elencate spese effettivamente sostenute (Quadro Economico): Copia elettronica delle Fatture e Quietanze di avvenuto pagamento</t>
  </si>
  <si>
    <t>3) relativamente ai progetti relativi ai nuovi centri di raccolta o loro adeguamento, a stazioni di trasferenza/strutture logistiche: Certificato  di Regolare Esecuzione ovvero il collaudo delle strutture e/o i documenti attestanti la chiusura lavori/servizi/forniture.</t>
  </si>
  <si>
    <r>
      <t xml:space="preserve">RENDICONTAZIONE SPESE SOSTENUTE PER IL MIGLIORAMENTO GESTIONALE DEL SERVIZIO NEI COMUNI DELL’AREA OMOGENEA MONTAGNA - </t>
    </r>
    <r>
      <rPr>
        <b/>
        <sz val="16"/>
        <color rgb="FFFF0000"/>
        <rFont val="Calibri"/>
        <family val="2"/>
        <scheme val="minor"/>
      </rPr>
      <t>BANDO 2025</t>
    </r>
  </si>
  <si>
    <t>Ente Unico / Capofila PROV Tipologia Progetto</t>
  </si>
  <si>
    <t>Altri comuni partecipanti</t>
  </si>
  <si>
    <t>Ammontare contributo riconoscibile</t>
  </si>
  <si>
    <t>Priorità 4 (Si/No)</t>
  </si>
  <si>
    <t>Ordinamento</t>
  </si>
  <si>
    <t>POSIZIONE GRAD.</t>
  </si>
  <si>
    <t>Con riserva (Si/No)</t>
  </si>
  <si>
    <t>Corte Brugnatella</t>
  </si>
  <si>
    <t>Loiano</t>
  </si>
  <si>
    <t>Toano</t>
  </si>
  <si>
    <t>Carpineti</t>
  </si>
  <si>
    <t>Fontanelice</t>
  </si>
  <si>
    <t>Guiglia</t>
  </si>
  <si>
    <t>Salsomaggiore Terme</t>
  </si>
  <si>
    <t>BEDONIA</t>
  </si>
  <si>
    <t>Lugagnano Val d'Arda</t>
  </si>
  <si>
    <t>BARDI</t>
  </si>
  <si>
    <t>Solignano</t>
  </si>
  <si>
    <t>Bore</t>
  </si>
  <si>
    <t>Segnatura Auriga</t>
  </si>
  <si>
    <t>ID_Progetto</t>
  </si>
  <si>
    <t>Prot</t>
  </si>
  <si>
    <t>del</t>
  </si>
  <si>
    <t>Ente</t>
  </si>
  <si>
    <t>Prov</t>
  </si>
  <si>
    <t>eventuali altri comuni partecipanti al progetto</t>
  </si>
  <si>
    <t>Verifica #PlasticFreER</t>
  </si>
  <si>
    <t>titolo progetto</t>
  </si>
  <si>
    <t>nr. di comuni coinvolti</t>
  </si>
  <si>
    <t>popolazione residente nei comuni coinvolti al 31/12/2024</t>
  </si>
  <si>
    <t>Referente - nome</t>
  </si>
  <si>
    <t>Referente - tel</t>
  </si>
  <si>
    <t>Referente - email</t>
  </si>
  <si>
    <t>descrizione sintetica dell'iniziativa</t>
  </si>
  <si>
    <t>costi complessivi di intervento (in domanda)</t>
  </si>
  <si>
    <t>costi eleggibili (in domanda)</t>
  </si>
  <si>
    <t>contributo richiesto (in domanda)</t>
  </si>
  <si>
    <t xml:space="preserve"> altri incentivi pubblici e/o privati (in domanda)</t>
  </si>
  <si>
    <t>istruttori</t>
  </si>
  <si>
    <t>costi eleggibili totali a seguito di istruttoria</t>
  </si>
  <si>
    <t>contributo massimo riconoscibile a seguito di istruttoria</t>
  </si>
  <si>
    <t>% di contributo riconoscibile a seguito di istruttoria (contributo richiedibile/costi eleggibili)</t>
  </si>
  <si>
    <t>PNRR Finanziato? (Sì/No)</t>
  </si>
  <si>
    <t>Eventi Emergenziali? (Sì/No)</t>
  </si>
  <si>
    <t>RdO  (istruttoria)</t>
  </si>
  <si>
    <t>Rda (istruttoria)</t>
  </si>
  <si>
    <t>l'Ente ha partecipato anche nel 2024 ?</t>
  </si>
  <si>
    <t>Note</t>
  </si>
  <si>
    <t>Prot. 14/10/2025.0009907</t>
  </si>
  <si>
    <t>Baiso-9907-Videosorveglianza</t>
  </si>
  <si>
    <t>9907</t>
  </si>
  <si>
    <t xml:space="preserve"> 14/10/2025</t>
  </si>
  <si>
    <t>Controllo Positivo</t>
  </si>
  <si>
    <t>Fototrappole Baiso 2025</t>
  </si>
  <si>
    <t>Gnocchi Alessandra</t>
  </si>
  <si>
    <t>0522993517</t>
  </si>
  <si>
    <t>a.gnocchi@comune.baiso.re.t</t>
  </si>
  <si>
    <t>Installazione di 5 kit di videosorveglianza per il controllo degli abbandoni illeciti di rifiuti, di cui 4 collocati su pali di illuminazione pubblica esistenti e 1 su nuovo palo da predisporre</t>
  </si>
  <si>
    <t>OK</t>
  </si>
  <si>
    <t>Prot. 13/10/2025.0009837</t>
  </si>
  <si>
    <t>9837</t>
  </si>
  <si>
    <t xml:space="preserve"> 13/10/2025</t>
  </si>
  <si>
    <t>Domanda presentata da un comune che non ha aderito alla strategia #PlasticFreER</t>
  </si>
  <si>
    <t>Revamping stazione ecologica</t>
  </si>
  <si>
    <t>antoniazzi valerio</t>
  </si>
  <si>
    <t>052571713</t>
  </si>
  <si>
    <t>tecnico@comune.bardi.pr.it</t>
  </si>
  <si>
    <t>Adeguamento dell'isola ecologica comunale mediante: • fornitura e posa box prefabbricato adibito ad uso servizi igienici; • progettazione, fornitura e posa di tettoie metalliche a protezione dei rifiuti RAEE/RUP; • realizzazione di pavimentazione in asfalto per pavimentare impermeabilizzare l'area e migliorare la viabilità del CDR • allaccio elettrico; • progettazione e realizzazione nuovo impianto fognario, impianto elettrico e impianto d’illuminazione; • fornitura e posa di n. 3 estintori carrellati.</t>
  </si>
  <si>
    <t>in graduatoria CON RISERVA (lettera Prot. 19/11/2025.0011258)</t>
  </si>
  <si>
    <t>Prot. 15/10/2025.0009951</t>
  </si>
  <si>
    <t>9951</t>
  </si>
  <si>
    <t xml:space="preserve"> 15/10/2025</t>
  </si>
  <si>
    <t>COMPLETAMENTO CENTRO RACCOLTA</t>
  </si>
  <si>
    <t>Gedda Alberto</t>
  </si>
  <si>
    <t>a.gedda@comune.bedonia.pr.it</t>
  </si>
  <si>
    <t>Relativamente al Centro di raccolta oggetto di riqualificazione con fondi PNRR M2C1.1/1.1 LINEA A si prevede la realizzazione di prefabbricato adibito ad ufficio, il rifacimento della recinzione che dlimita l'area per tutelare il centro da numerosi atti vandalici e l'asfaltatura dell'area</t>
  </si>
  <si>
    <t>Prot. 15/10/2025.0009948</t>
  </si>
  <si>
    <t>Berceto-9948-Videosorveglianza</t>
  </si>
  <si>
    <t>9948</t>
  </si>
  <si>
    <t>Sistemi di videosorveglianza</t>
  </si>
  <si>
    <t>Armani Paolo</t>
  </si>
  <si>
    <t>0525629224</t>
  </si>
  <si>
    <t>paolo.armani@comune.berceto.pr.it</t>
  </si>
  <si>
    <t>intervento volto a contrastare l’abbandono e il conferimento irregolare di rifiuti presso le isole ecologiche di base (IEB) e in altri punti del territorio, mediante l’installazione di dispositivi di videosorveglianza destinati a entrare nel patrimonio comunale e utilizzabili anche per la sorveglianza continuativa delle stazioni ecologiche e delle loro aree interne ed esterne; tali dispositivi consentono di rilevare e monitorare gli abbandoni e di analizzare i dati raccolti tramite statistiche dedicate al fine di migliorare il controllo del territorio.</t>
  </si>
  <si>
    <t>Prot. 16/10/2025.0009992</t>
  </si>
  <si>
    <t xml:space="preserve">Bore-9992-Videosorveglianza-IEB </t>
  </si>
  <si>
    <t>9992</t>
  </si>
  <si>
    <t xml:space="preserve"> 16/10/2025</t>
  </si>
  <si>
    <t>Ripristino Centro di raccola di Bore</t>
  </si>
  <si>
    <t>Belli Marco</t>
  </si>
  <si>
    <t>0525/79137</t>
  </si>
  <si>
    <t>ufficiotecnico@comune.bore.pr.it</t>
  </si>
  <si>
    <t>in graduatoria CON RISERVA (lettera Prot. Prot. 19/11/2025.0011255)</t>
  </si>
  <si>
    <t>Bore-9992-tettoia</t>
  </si>
  <si>
    <t>Per la realizzazione della tettoia e del piano sottostante in cemento si intende far progettare da un’azienda un’idonea tettoia di legno con una gettata di cemento armata sottostante con relativi cordoli per evitare che qualsiasi liquido possa fuoriuscire dai materiali stoccati nel centro di raccolta.</t>
  </si>
  <si>
    <t>in graduatoria CON RISERVA (lettera Prot. 19/11/2025.0011257)</t>
  </si>
  <si>
    <t>Bore-9992-Sistemazione-ripristino-piazzole</t>
  </si>
  <si>
    <t>Sistemazione e ripristino delle piazzole di raccolta dei cassonetti sparsi per il territorio comunale.</t>
  </si>
  <si>
    <t>in graduatoria CON RISERVA</t>
  </si>
  <si>
    <t>Prot. 09/10/2025.0009757</t>
  </si>
  <si>
    <t>Carpineti-9757-Videosorveglianza</t>
  </si>
  <si>
    <t>9757</t>
  </si>
  <si>
    <t xml:space="preserve"> 09/10/2025</t>
  </si>
  <si>
    <t>OCCHIO SULL'AMBIENTE</t>
  </si>
  <si>
    <t>Morini Simona</t>
  </si>
  <si>
    <t>0522 615009</t>
  </si>
  <si>
    <t>s.morini@comune.carpineti.re.it</t>
  </si>
  <si>
    <t>Giacomo Garrò / Elvira Sposato</t>
  </si>
  <si>
    <t>ok</t>
  </si>
  <si>
    <t>Prot. 14/10/2025.0009900</t>
  </si>
  <si>
    <t>Castel d'Aiano-9900-Videosorveglianza</t>
  </si>
  <si>
    <t>9900</t>
  </si>
  <si>
    <t>Dispositivi deterrenza</t>
  </si>
  <si>
    <t>Pirani Ivan</t>
  </si>
  <si>
    <t>3771673873</t>
  </si>
  <si>
    <t>ivan.pirani@comune.casteldaiano.bo.it</t>
  </si>
  <si>
    <t>Paolo Azzurro</t>
  </si>
  <si>
    <t>manca ancora il CUP, mada tutto entro 18/11</t>
  </si>
  <si>
    <t>Prot. 15/10/2025.0009968</t>
  </si>
  <si>
    <t>Coli-9968-Nuovo-CDR</t>
  </si>
  <si>
    <t>9968</t>
  </si>
  <si>
    <t>REALIZZAZIONE NUOVO CENTRO DI STOCCAGGIO IN LOCALITA’ LAGONE</t>
  </si>
  <si>
    <t>PUGNI ESTER</t>
  </si>
  <si>
    <t>3331195303 - 0523931146</t>
  </si>
  <si>
    <t>info@comunecoli.it</t>
  </si>
  <si>
    <t>-	RIMOZIONE, CON SMALTIMENTO, DEL MATERIALE INGOMBRANTE ESISTENTE -	ADEGUAMENTO DELLA PAVIMENTAZIONE E DEGLI ACCESSI ESISTENTI; -	ADEGUAMENTO DELLA RECINZIONE ESISTENTE MEDIANTE IL RIPRISTINO DI QUELLA DANNEGGIATA E L’INSTALLAZIONE DI NUOVI CANCELLI DI INGRESSO/USCITA DEGLI AUTOMEZZI E PEDONALE; -	INSTALLAZIONE DI NUOVI PUNTI LUCE; -	ADEGUAMENTO DELLA VIDEOSORVEGLIANZA MEDIANTE IL POTENZIAMENTO DI QUANTO GIA’ ESISTENTE E CAMBIO DEGLI APPARATI ORA IN CONCESSIONE D’USO (CON PAGAMENTO DI CANONE MENSILE).</t>
  </si>
  <si>
    <t>Manca il parere motivato del gestore, ammesso con riserva.</t>
  </si>
  <si>
    <t>Prot. 16/10/2025.0009974</t>
  </si>
  <si>
    <t>Corte Brugnatella-9974-Videosorveglianza</t>
  </si>
  <si>
    <t>9974</t>
  </si>
  <si>
    <t>VIDEOSORVEGLIANZACONFERIMENTI</t>
  </si>
  <si>
    <t>SEMINARI MARCO</t>
  </si>
  <si>
    <t>0523969011</t>
  </si>
  <si>
    <t>tecnico@comune.cortebrugnatella.pc.it</t>
  </si>
  <si>
    <t>L'amministrazione Comunale intende dotarsi di un sistema di videosorveglianza fisso, moderno e capace di monitorare in tempo reale le zone di conferimento rifiuti urbani. Le immagini vengono salvate su di un supporto dedicato nel pieno rispetto della normativa sulla privacy. Sono previste installazioni di videocamere in 5 punti strategi dell'abitato di Marsaglia e 1 nella discarica comunale di Roncoli.</t>
  </si>
  <si>
    <t>Prot. 16/10/2025.0009994</t>
  </si>
  <si>
    <t>Corte Brugnatella-9994-Adeguamento-CDR</t>
  </si>
  <si>
    <t>9994</t>
  </si>
  <si>
    <t>Adeguamento del Centro di Raccolta di Roncoli</t>
  </si>
  <si>
    <t>IL PROGETTO PREVEDE LA SISTEMAZIONE DELL'AREA ECOLOGICA DI RONCOLI CON LA REALIZZAZIONE DI NUOVE PAVIMENTAZIONI IN CONGLOMERATO BITUMINOSO E CALCESTRUZZO, POSA DI NUOVA RETE FOGNARIA, IMPIANTO DI TRATTAEMNTO ACQUE DI RPIMA PIOGGIA, PREDISPOSIZIONI PER AUTOMAZIONI E PESA, NUOVA ILLUMINAZIONE RETE IDRICA ANTICENDIO, BOX PREFABBRICATO E TETTOIA. E' PREVISTA LA REALIZZAZIONE DI UN SILOS PER LA RACCOLTA DEL VERDE E LA POSA DELLA NUOVA SEGNALETICA DI SICUREZZA.</t>
  </si>
  <si>
    <t>Prot. 15/10/2025.0009935</t>
  </si>
  <si>
    <t>Fontanelice-9935-Videosorveglianza</t>
  </si>
  <si>
    <t>9935</t>
  </si>
  <si>
    <t>VIDEOSORVEGLIANZA AREE IEB</t>
  </si>
  <si>
    <t>Bruzzi Maurizio</t>
  </si>
  <si>
    <t>054292566</t>
  </si>
  <si>
    <t>maurizio.bruzzi@comune.casteldelrio.bo.it</t>
  </si>
  <si>
    <t>Prot. 14/10/2025.0009903</t>
  </si>
  <si>
    <t>Guiglia-9903-Videosorveglianza</t>
  </si>
  <si>
    <t>9903</t>
  </si>
  <si>
    <t>CONTRASTO ABBANDONI</t>
  </si>
  <si>
    <t>GARULLI MARCELLA</t>
  </si>
  <si>
    <t>059709989</t>
  </si>
  <si>
    <t>GARULLI.M@COMUNE.GUIGLIA.MO.IT</t>
  </si>
  <si>
    <t>Pur avendo raggiunto buoni livelli di raccolta differenziata permane sul territorio il fenomeno degli abbandoni dei rifiuti che si intende contrastare con l'ausilio di nuovi dispositivi tecnologici rispondenti alle normative attuali.</t>
  </si>
  <si>
    <t>Prot. 15/10/2025.0009943</t>
  </si>
  <si>
    <t>Loiano-9943-Videosorveglianza</t>
  </si>
  <si>
    <t>9943</t>
  </si>
  <si>
    <t>Loiano Pulita = Loiano Sicura</t>
  </si>
  <si>
    <t>Mazzetti Roberto</t>
  </si>
  <si>
    <t>roberto.mazzetti@comune.loiano.bologna.it</t>
  </si>
  <si>
    <t>Prot. 14/10/2025.0009904</t>
  </si>
  <si>
    <t>Lugagnano Val d'Arda-9904-Numerazione-civica</t>
  </si>
  <si>
    <t>9904</t>
  </si>
  <si>
    <t>NUM.CIVICI/GEOREFERENZIAZIONE</t>
  </si>
  <si>
    <t>Baudini Luna</t>
  </si>
  <si>
    <t>0523891232</t>
  </si>
  <si>
    <t>segretariocomunale@comune.lugagnano.pc.it</t>
  </si>
  <si>
    <t>Il servizio consiste nella revisione e rifacimento della numerazione civica e georeferenziazione mediante l'esecuzione delle seguenti opere: - rilievo capillare degli accessi delle vie/piazze esistenti sul territorio comunale; - acquisizione in formato digitale delle rilevazioni effettuate e georeferenziazione dei civici; - fornitura e posa in opera dei numeri civici</t>
  </si>
  <si>
    <t>Ok</t>
  </si>
  <si>
    <t>Prot. 14/10/2025.0009893</t>
  </si>
  <si>
    <t>Montese-9893-Videosorveglianza</t>
  </si>
  <si>
    <t>9893</t>
  </si>
  <si>
    <t>Guarda il Rifiuto, Non lo Abbandonare</t>
  </si>
  <si>
    <t>Battistini Beatrice</t>
  </si>
  <si>
    <t>059971124</t>
  </si>
  <si>
    <t>llpp@comune.montese.mo.it</t>
  </si>
  <si>
    <t>Prot. 02/10/2025.0009545</t>
  </si>
  <si>
    <t>Monzuno-9545-Videosorveglianza</t>
  </si>
  <si>
    <t>9545</t>
  </si>
  <si>
    <t xml:space="preserve"> 02/10/2025</t>
  </si>
  <si>
    <t>Stop rifiuti! Monzuno pulita</t>
  </si>
  <si>
    <t>Bichicchi Matteo</t>
  </si>
  <si>
    <t>0516773317</t>
  </si>
  <si>
    <t>matteo.bichicchi@comune.monzuno.bo.it</t>
  </si>
  <si>
    <t>Si intende contrastare l'abbandono e il conferimento irregolare di rifiuti presso le IEB o in altri contesti; dotarsi di dispositivi che possano essere considerati patrimonio dell'ente anche per usi diversi, quali ad esempio la videosorveglianza costante delle stazioni ecologiche, delle loro aree interne e dei loro perimetri esterni. Il dispositivo che si intende installare è in grado di contrastare l'abbandono e il conferimento improprio di rifiuti che vengano posti all'esterno dei cassonetti, permettendo principalmente quindi di rilevare gli abbandoni e controllare il territorio mediante statistiche sui dati di abbandono.</t>
  </si>
  <si>
    <t>Prot. 14/10/2025.0009891</t>
  </si>
  <si>
    <t>Pianoro-9891-Videosorveglianza</t>
  </si>
  <si>
    <t>9891</t>
  </si>
  <si>
    <t>La Pianoro che vorrei</t>
  </si>
  <si>
    <t>roberto.mazzetti@comune.pianoro.bo.it</t>
  </si>
  <si>
    <t>Prot. 15/10/2025.0009966</t>
  </si>
  <si>
    <t>Salsomaggiore Terme-9966-Videosorveglianza</t>
  </si>
  <si>
    <t>9966</t>
  </si>
  <si>
    <t>STOP agli abbandoni</t>
  </si>
  <si>
    <t>Cortesi Elena</t>
  </si>
  <si>
    <t>elena.cortesi@comune.salsomaggiore-terme.pr.it</t>
  </si>
  <si>
    <t>Si intende contrastare l'abbandono e il conferiento irregolare di rifiuti presso le IEB o in altri contesti; dotarsi di dispositivi che possano essere considerati patrimonio dell'ente anche per usi diversi, quali ad esempio la videosorveglianza costante delle stazioni ecologiche, delle loro aree interne e dei loro perimetri esterni. Il dispositivo che si intende installare è in grado di contrastare l'abbandono e il conferimento improprio di rifiuti che vengano posti all'esterno dei cassonetti, permettendo principalmente quindi di rilevare gli abbandoni e controllare il territorio mediante statistiche sui dati di abbandono.</t>
  </si>
  <si>
    <t>Prot. 16/10/2025.0009984</t>
  </si>
  <si>
    <t>Solignano-9984-Nuovo-CDR</t>
  </si>
  <si>
    <t>9984</t>
  </si>
  <si>
    <t>Riqual./adeg. fun. Isola eco</t>
  </si>
  <si>
    <t>ROSSI ALESSANDRO</t>
  </si>
  <si>
    <t>0525511611 /17</t>
  </si>
  <si>
    <t>a.rossi@comune.solignano.pr.it</t>
  </si>
  <si>
    <t>Il progetto mira alla riqualificazione e adeguamento funzionale del Centro di Raccolta (CDR) di Solignano (PR), conforme al D.M. 08/04/2008. L'obiettivo è migliorare il servizio di raccolta differenziata di rifiuti urbani e assimilati. Il CDR, cruciale per la gestione integrata dei rifiuti, permetterà di intercettare più categorie (es. ingombranti, RAEE) e incrementare la differenziata. Sarà anche un centro di educazione ambientale. La struttura rinnovata prevede: area di conferimento diretto (per utenti identificati), area di stoccaggio con pavimentazione impermeabilizzata e gestione delle acque, box guardiania/ufficio e tettoia per i rifiuti pericolosi. L'impianto sarà recintato e schermato con vegetazione, con accessi carrabili e pedonali dedicati.</t>
  </si>
  <si>
    <t>Con riserva, manca il parere del gestore; l'altra documnetazione dovrebbero inviarla prima della graduatoria</t>
  </si>
  <si>
    <t>Prot. 15/10/2025.0009962</t>
  </si>
  <si>
    <t>Toano-9962-Videosorveglianza</t>
  </si>
  <si>
    <t>9962</t>
  </si>
  <si>
    <t>"Toano Pulita: progetto di Videosorveglianza Ambientale contro l'abbandono dei rifiuti"</t>
  </si>
  <si>
    <t>Bondi Erica</t>
  </si>
  <si>
    <t>erica.bondi@comune.toano.re.it</t>
  </si>
  <si>
    <t>Prot. 13/10/2025.0009832</t>
  </si>
  <si>
    <t>Valmozzola-9832-Videosorveglianza</t>
  </si>
  <si>
    <t>9832</t>
  </si>
  <si>
    <t>Conti Andrea</t>
  </si>
  <si>
    <t>052567144 / 052567114</t>
  </si>
  <si>
    <t>a.conti@comune.valmozzola.pr.it</t>
  </si>
  <si>
    <t>Acquisto di sistemi di videosorveglianza, e in particolare fototrappole, facilmente utilizzabili dal personale comunale o comunque da personale addetto agli accertamenti ai fini di sanzionare comportamenti scorretti. I sistemi saranno dotati di software per la corretta identificazione del soggetto che ha compiuto la violazione, nel rispetto delle norme sulla privacy e del regolamento per l’installazione e l’utilizzo di impianti di videosorveglianza nel territorio comunale approvato con Delibera di Consiglio Comunale n. 34 del 26/11/2013 come aggiornato con Delibera di Consiglio Comunale n. 4 del 02/02/2024. Intercettando i comportamenti incivili viene rafforzato il senso civico della cittadinanza e, oltre ad un maggiore decoro, vengono attuati la tutela ambientale del territorio comunale ed un miglioramento delle più corrette forme di raccolta differenziata, in ottemperanza dell’Ordinanza Sindacale n. 10 del 14/07/2017 recante disposizioni in materia di divieto di abbandono rifiuti.</t>
  </si>
  <si>
    <t>Prot. 14/10/2025.0009894</t>
  </si>
  <si>
    <t>Vergato-9894-Videosorveglianza</t>
  </si>
  <si>
    <t>9894</t>
  </si>
  <si>
    <t>VERGATO NON ABBANDONA RIFIUTI</t>
  </si>
  <si>
    <t>Ferri Degliesposti Serena</t>
  </si>
  <si>
    <t>3341152806</t>
  </si>
  <si>
    <t>serena.ferridegliesposti@comune.vergato.bo.it</t>
  </si>
  <si>
    <t>Prot. 10/10/2025.0009765</t>
  </si>
  <si>
    <t>Viano-9765-Videosorveglianza</t>
  </si>
  <si>
    <t>9765</t>
  </si>
  <si>
    <t xml:space="preserve"> 10/10/2025</t>
  </si>
  <si>
    <t>“Misure integrate di controllo, tramite sistemi di videosorveglianza, per il contrasto all'abbandono dei rifiuti”</t>
  </si>
  <si>
    <t>Fiorini Emanuela</t>
  </si>
  <si>
    <t>0522 988321</t>
  </si>
  <si>
    <t>e.fiorini@comune.viano.re.it</t>
  </si>
  <si>
    <t>Bardi</t>
  </si>
  <si>
    <t>Bardi-9837-Revamping stazione ecologica</t>
  </si>
  <si>
    <t>Bedonia-9951-Completamento_CDR</t>
  </si>
  <si>
    <t>descrizione progetto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</si>
</sst>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0.00\ &quot;€&quot;_-;\-* #,##0.00\ &quot;€&quot;_-;_-* &quot;-&quot;??\ &quot;€&quot;_-;_-@_-"/>
    <numFmt numFmtId="164" formatCode="_-&quot;€&quot;\ * #,##0.00_-;\-&quot;€&quot;\ * #,##0.00_-;_-&quot;€&quot;\ * &quot;-&quot;??_-;_-@_-"/>
    <numFmt numFmtId="165" formatCode="&quot;€&quot;\ #,##0.00"/>
    <numFmt numFmtId="166" formatCode="#,##0.00\ &quot;€&quot;"/>
    <numFmt numFmtId="167" formatCode="_-* #,##0\ &quot;€&quot;_-;\-* #,##0\ &quot;€&quot;_-;_-* &quot;-&quot;??\ &quot;€&quot;_-;_-@_-"/>
    <numFmt numFmtId="168" formatCode="_-&quot;€&quot;\ * #,##0_-;\-&quot;€&quot;\ * #,##0_-;_-&quot;€&quot;\ * &quot;-&quot;??_-;_-@_-"/>
  </numFmts>
  <fonts count="21" x14ac:knownFonts="1">
    <font>
      <sz val="11"/>
      <color theme="1"/>
      <name val="Calibri"/>
      <family val="2"/>
      <scheme val="minor"/>
    </font>
    <font>
      <sz val="11"/>
      <color theme="1"/>
      <name val="Calibri"/>
      <family val="2"/>
      <scheme val="minor"/>
    </font>
    <font>
      <sz val="11"/>
      <color rgb="FF000000"/>
      <name val="Calibri"/>
      <family val="2"/>
    </font>
    <font>
      <b/>
      <sz val="14"/>
      <color rgb="FF000000"/>
      <name val="Calibri"/>
      <family val="2"/>
    </font>
    <font>
      <b/>
      <sz val="14"/>
      <color theme="1"/>
      <name val="Calibri"/>
      <family val="2"/>
      <scheme val="minor"/>
    </font>
    <font>
      <sz val="8"/>
      <color indexed="8"/>
      <name val="Calibri"/>
      <family val="2"/>
    </font>
    <font>
      <sz val="8"/>
      <color theme="1"/>
      <name val="Calibri"/>
      <family val="2"/>
      <scheme val="minor"/>
    </font>
    <font>
      <sz val="11"/>
      <name val="Calibri"/>
      <family val="2"/>
      <scheme val="minor"/>
    </font>
    <font>
      <sz val="12"/>
      <color theme="1"/>
      <name val="Calibri"/>
      <family val="2"/>
      <scheme val="minor"/>
    </font>
    <font>
      <sz val="11"/>
      <color indexed="8"/>
      <name val="Calibri"/>
      <family val="2"/>
    </font>
    <font>
      <b/>
      <sz val="16"/>
      <color rgb="FF000000"/>
      <name val="Calibri"/>
      <family val="2"/>
      <scheme val="minor"/>
    </font>
    <font>
      <sz val="9"/>
      <color theme="1"/>
      <name val="Calibri"/>
      <family val="2"/>
      <scheme val="minor"/>
    </font>
    <font>
      <sz val="14"/>
      <color theme="1"/>
      <name val="Calibri"/>
      <family val="2"/>
      <scheme val="minor"/>
    </font>
    <font>
      <sz val="12"/>
      <color indexed="8"/>
      <name val="Calibri"/>
      <family val="2"/>
    </font>
    <font>
      <b/>
      <sz val="12"/>
      <color indexed="8"/>
      <name val="Calibri"/>
      <family val="2"/>
    </font>
    <font>
      <b/>
      <i/>
      <sz val="12"/>
      <color indexed="8"/>
      <name val="Calibri"/>
      <family val="2"/>
    </font>
    <font>
      <b/>
      <sz val="11"/>
      <name val="Calibri"/>
      <family val="2"/>
      <scheme val="minor"/>
    </font>
    <font>
      <b/>
      <sz val="16"/>
      <color rgb="FFFF0000"/>
      <name val="Calibri"/>
      <family val="2"/>
      <scheme val="minor"/>
    </font>
    <font>
      <b/>
      <u/>
      <sz val="11"/>
      <color theme="1"/>
      <name val="Calibri"/>
      <family val="2"/>
      <scheme val="minor"/>
    </font>
    <font>
      <sz val="11"/>
      <color rgb="FFFF0000"/>
      <name val="Calibri"/>
      <family val="2"/>
      <scheme val="minor"/>
    </font>
    <font>
      <b/>
      <sz val="12"/>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theme="4" tint="0.3999755851924192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theme="4" tint="0.39997558519241921"/>
      </top>
      <bottom/>
      <diagonal/>
    </border>
    <border>
      <left/>
      <right style="medium">
        <color indexed="64"/>
      </right>
      <top style="thin">
        <color theme="4" tint="0.39997558519241921"/>
      </top>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s>
  <cellStyleXfs count="3">
    <xf numFmtId="0" fontId="0" fillId="0" borderId="0"/>
    <xf numFmtId="164" fontId="1" fillId="0" borderId="0" applyFont="0" applyFill="0" applyBorder="0" applyAlignment="0" applyProtection="0"/>
    <xf numFmtId="0" fontId="9" fillId="0" borderId="0"/>
  </cellStyleXfs>
  <cellXfs count="78">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67" fontId="0" fillId="0" borderId="0" xfId="0" applyNumberFormat="1" applyAlignment="1">
      <alignment vertical="center" wrapText="1"/>
    </xf>
    <xf numFmtId="44" fontId="0" fillId="0" borderId="0" xfId="0" applyNumberFormat="1" applyAlignment="1">
      <alignment vertical="center"/>
    </xf>
    <xf numFmtId="0" fontId="0" fillId="0" borderId="0" xfId="0" applyAlignment="1">
      <alignment horizontal="center" vertical="center" wrapText="1"/>
    </xf>
    <xf numFmtId="0" fontId="0" fillId="0" borderId="0" xfId="0" applyAlignment="1">
      <alignment horizontal="center" wrapText="1"/>
    </xf>
    <xf numFmtId="0" fontId="7" fillId="0" borderId="0" xfId="0" applyFont="1" applyAlignment="1">
      <alignment vertical="center" wrapText="1"/>
    </xf>
    <xf numFmtId="168" fontId="7" fillId="0" borderId="0" xfId="1" applyNumberFormat="1" applyFont="1" applyFill="1" applyBorder="1" applyAlignment="1">
      <alignment vertical="center"/>
    </xf>
    <xf numFmtId="0" fontId="7" fillId="0" borderId="0" xfId="0" applyFont="1" applyAlignment="1">
      <alignment horizontal="center" vertical="center" wrapText="1"/>
    </xf>
    <xf numFmtId="0" fontId="16" fillId="0" borderId="0" xfId="0" applyFont="1" applyAlignment="1">
      <alignment horizontal="center" vertical="center" wrapText="1"/>
    </xf>
    <xf numFmtId="0" fontId="0" fillId="2" borderId="7" xfId="0"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Protection="1">
      <protection locked="0"/>
    </xf>
    <xf numFmtId="0" fontId="2" fillId="0" borderId="0" xfId="0" applyFont="1" applyAlignment="1" applyProtection="1">
      <alignment vertical="center"/>
      <protection locked="0"/>
    </xf>
    <xf numFmtId="0" fontId="0" fillId="0" borderId="2" xfId="0" applyBorder="1" applyAlignment="1" applyProtection="1">
      <alignment horizontal="right" vertical="center"/>
      <protection locked="0"/>
    </xf>
    <xf numFmtId="0" fontId="7" fillId="0" borderId="0" xfId="0" applyFont="1" applyAlignment="1" applyProtection="1">
      <alignment vertical="center"/>
      <protection locked="0"/>
    </xf>
    <xf numFmtId="0" fontId="0" fillId="0" borderId="0" xfId="0" applyAlignment="1" applyProtection="1">
      <alignment horizontal="right"/>
      <protection locked="0"/>
    </xf>
    <xf numFmtId="0" fontId="0" fillId="0" borderId="0" xfId="0" applyAlignment="1" applyProtection="1">
      <alignment vertical="center"/>
      <protection locked="0"/>
    </xf>
    <xf numFmtId="0" fontId="0" fillId="0" borderId="11" xfId="0" applyBorder="1" applyAlignment="1" applyProtection="1">
      <alignment horizontal="right" vertical="center" wrapText="1"/>
      <protection locked="0"/>
    </xf>
    <xf numFmtId="0" fontId="0" fillId="0" borderId="2" xfId="0"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alignment horizontal="right" vertical="center"/>
      <protection locked="0"/>
    </xf>
    <xf numFmtId="0" fontId="8" fillId="0" borderId="0" xfId="0" applyFont="1" applyProtection="1">
      <protection locked="0"/>
    </xf>
    <xf numFmtId="0" fontId="0" fillId="2" borderId="10" xfId="0" applyFill="1" applyBorder="1" applyAlignment="1">
      <alignment horizontal="left" vertical="center" wrapText="1"/>
    </xf>
    <xf numFmtId="0" fontId="11" fillId="2" borderId="3" xfId="0" applyFont="1" applyFill="1" applyBorder="1" applyAlignment="1">
      <alignment horizontal="left" vertical="center" wrapText="1"/>
    </xf>
    <xf numFmtId="0" fontId="0" fillId="2" borderId="1" xfId="0" applyFill="1" applyBorder="1" applyAlignment="1">
      <alignment horizontal="center" vertical="center" wrapText="1"/>
    </xf>
    <xf numFmtId="44" fontId="4" fillId="2" borderId="1" xfId="0" applyNumberFormat="1" applyFont="1" applyFill="1" applyBorder="1" applyAlignment="1">
      <alignment horizontal="right" vertical="center"/>
    </xf>
    <xf numFmtId="0" fontId="0" fillId="0" borderId="10" xfId="0" applyBorder="1" applyProtection="1">
      <protection locked="0"/>
    </xf>
    <xf numFmtId="0" fontId="0" fillId="0" borderId="12" xfId="0" applyBorder="1" applyProtection="1">
      <protection locked="0"/>
    </xf>
    <xf numFmtId="0" fontId="0" fillId="0" borderId="13" xfId="0" applyBorder="1" applyProtection="1">
      <protection locked="0"/>
    </xf>
    <xf numFmtId="0" fontId="18" fillId="0" borderId="0" xfId="0" applyFont="1"/>
    <xf numFmtId="0" fontId="0" fillId="0" borderId="0" xfId="0" applyAlignment="1">
      <alignment horizontal="left" wrapText="1"/>
    </xf>
    <xf numFmtId="0" fontId="4" fillId="2" borderId="0" xfId="0" applyFont="1" applyFill="1" applyAlignment="1" applyProtection="1">
      <alignment horizontal="right" vertical="center" wrapText="1"/>
      <protection locked="0"/>
    </xf>
    <xf numFmtId="0" fontId="10" fillId="2" borderId="8" xfId="0" applyFont="1" applyFill="1" applyBorder="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0" fillId="3" borderId="14"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15"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44" fontId="0" fillId="0" borderId="0" xfId="0" applyNumberFormat="1" applyAlignment="1">
      <alignment vertical="center" wrapText="1"/>
    </xf>
    <xf numFmtId="10" fontId="0" fillId="0" borderId="0" xfId="0" applyNumberFormat="1" applyAlignment="1">
      <alignment vertical="center" wrapText="1"/>
    </xf>
    <xf numFmtId="0" fontId="0" fillId="0" borderId="10" xfId="0" applyBorder="1" applyAlignment="1" applyProtection="1">
      <alignment horizontal="right" vertical="center" wrapText="1"/>
      <protection locked="0"/>
    </xf>
    <xf numFmtId="0" fontId="0" fillId="2" borderId="4"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15" fillId="2" borderId="10" xfId="0" applyFont="1" applyFill="1" applyBorder="1" applyAlignment="1">
      <alignment horizontal="left" vertical="center" wrapText="1"/>
    </xf>
    <xf numFmtId="166" fontId="14" fillId="0" borderId="10" xfId="1" applyNumberFormat="1" applyFont="1" applyBorder="1" applyAlignment="1">
      <alignment horizontal="right" vertical="center" wrapText="1"/>
    </xf>
    <xf numFmtId="165" fontId="6" fillId="4" borderId="12" xfId="0" applyNumberFormat="1" applyFont="1" applyFill="1" applyBorder="1"/>
    <xf numFmtId="165" fontId="6" fillId="4" borderId="17" xfId="0" applyNumberFormat="1" applyFont="1" applyFill="1" applyBorder="1"/>
    <xf numFmtId="0" fontId="7" fillId="0" borderId="0" xfId="0" applyFont="1" applyFill="1" applyProtection="1">
      <protection locked="0"/>
    </xf>
    <xf numFmtId="0" fontId="20" fillId="0" borderId="0" xfId="0" applyFont="1" applyFill="1" applyBorder="1"/>
    <xf numFmtId="0" fontId="7" fillId="0" borderId="0" xfId="0" applyFont="1" applyFill="1" applyBorder="1"/>
    <xf numFmtId="0" fontId="14" fillId="5" borderId="18" xfId="0" applyFont="1" applyFill="1" applyBorder="1" applyAlignment="1" applyProtection="1">
      <alignment horizontal="left" vertical="center"/>
      <protection locked="0"/>
    </xf>
    <xf numFmtId="0" fontId="14" fillId="5" borderId="19" xfId="0" applyFont="1" applyFill="1" applyBorder="1" applyAlignment="1" applyProtection="1">
      <alignment horizontal="left" vertical="center"/>
      <protection locked="0"/>
    </xf>
    <xf numFmtId="0" fontId="14" fillId="5" borderId="20" xfId="0" applyFont="1" applyFill="1" applyBorder="1" applyAlignment="1" applyProtection="1">
      <alignment horizontal="left" vertical="center"/>
      <protection locked="0"/>
    </xf>
    <xf numFmtId="0" fontId="15" fillId="2" borderId="21" xfId="0" applyFont="1" applyFill="1" applyBorder="1" applyAlignment="1">
      <alignment wrapText="1"/>
    </xf>
    <xf numFmtId="0" fontId="15" fillId="2" borderId="22" xfId="0" applyFont="1" applyFill="1" applyBorder="1" applyAlignment="1">
      <alignment horizontal="left" vertical="center" wrapText="1"/>
    </xf>
    <xf numFmtId="0" fontId="5" fillId="0" borderId="21" xfId="0" applyFont="1" applyBorder="1" applyAlignment="1">
      <alignment wrapText="1"/>
    </xf>
    <xf numFmtId="0" fontId="13" fillId="0" borderId="22" xfId="0" applyFont="1" applyBorder="1" applyAlignment="1">
      <alignment horizontal="left" vertical="center" wrapText="1"/>
    </xf>
    <xf numFmtId="0" fontId="6" fillId="4" borderId="21" xfId="0" applyFont="1" applyFill="1" applyBorder="1"/>
    <xf numFmtId="0" fontId="6" fillId="4" borderId="23" xfId="0" applyFont="1" applyFill="1" applyBorder="1" applyAlignment="1">
      <alignment vertical="center" wrapText="1"/>
    </xf>
    <xf numFmtId="0" fontId="6" fillId="4" borderId="24" xfId="0" applyFont="1" applyFill="1" applyBorder="1"/>
    <xf numFmtId="0" fontId="6" fillId="4" borderId="25" xfId="0" applyFont="1" applyFill="1" applyBorder="1" applyAlignment="1">
      <alignment vertical="center" wrapText="1"/>
    </xf>
    <xf numFmtId="0" fontId="6" fillId="4" borderId="26" xfId="0" applyFont="1" applyFill="1" applyBorder="1"/>
    <xf numFmtId="165" fontId="6" fillId="4" borderId="27" xfId="0" applyNumberFormat="1" applyFont="1" applyFill="1" applyBorder="1"/>
    <xf numFmtId="0" fontId="6" fillId="4" borderId="28" xfId="0" applyFont="1" applyFill="1" applyBorder="1" applyAlignment="1">
      <alignment vertical="center" wrapText="1"/>
    </xf>
    <xf numFmtId="0" fontId="19" fillId="0" borderId="0" xfId="0" applyFont="1" applyFill="1" applyBorder="1"/>
    <xf numFmtId="0" fontId="3" fillId="3" borderId="1" xfId="0" applyFont="1" applyFill="1" applyBorder="1" applyAlignment="1" applyProtection="1">
      <alignment horizontal="right" vertical="center" wrapText="1"/>
      <protection locked="0"/>
    </xf>
    <xf numFmtId="0" fontId="5" fillId="3" borderId="21" xfId="0" applyFont="1" applyFill="1" applyBorder="1" applyAlignment="1" applyProtection="1">
      <alignment horizontal="left" vertical="center" wrapText="1"/>
      <protection locked="0"/>
    </xf>
    <xf numFmtId="166" fontId="13" fillId="3" borderId="10" xfId="1" applyNumberFormat="1" applyFont="1" applyFill="1" applyBorder="1" applyAlignment="1" applyProtection="1">
      <alignment horizontal="right" vertical="center" wrapText="1"/>
      <protection locked="0"/>
    </xf>
    <xf numFmtId="0" fontId="13" fillId="3" borderId="22" xfId="0" applyFont="1" applyFill="1" applyBorder="1" applyAlignment="1" applyProtection="1">
      <alignment horizontal="left" vertical="center" wrapText="1"/>
      <protection locked="0"/>
    </xf>
    <xf numFmtId="165" fontId="13" fillId="3" borderId="10" xfId="1" applyNumberFormat="1" applyFont="1" applyFill="1" applyBorder="1" applyAlignment="1" applyProtection="1">
      <alignment horizontal="right" vertical="center" wrapText="1"/>
      <protection locked="0"/>
    </xf>
    <xf numFmtId="0" fontId="5" fillId="3" borderId="21" xfId="0" applyFont="1" applyFill="1" applyBorder="1" applyAlignment="1" applyProtection="1">
      <alignment wrapText="1"/>
      <protection locked="0"/>
    </xf>
    <xf numFmtId="14" fontId="0" fillId="3" borderId="1" xfId="0" applyNumberFormat="1" applyFill="1" applyBorder="1" applyAlignment="1" applyProtection="1">
      <alignment horizontal="center" vertical="center" wrapText="1"/>
      <protection locked="0"/>
    </xf>
  </cellXfs>
  <cellStyles count="3">
    <cellStyle name="Normale" xfId="0" builtinId="0"/>
    <cellStyle name="Normale 2" xfId="2" xr:uid="{7F41B67B-E0AA-43CE-A1B1-24D878A9C241}"/>
    <cellStyle name="Valuta" xfId="1" builtinId="4"/>
  </cellStyles>
  <dxfs count="93">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67" formatCode="_-* #,##0\ &quot;€&quot;_-;\-* #,##0\ &quot;€&quot;_-;_-* &quot;-&quot;??\ &quot;€&quot;_-;_-@_-"/>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67" formatCode="_-* #,##0\ &quot;€&quot;_-;\-* #,##0\ &quot;€&quot;_-;_-* &quot;-&quot;??\ &quot;€&quot;_-;_-@_-"/>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67" formatCode="_-* #,##0\ &quot;€&quot;_-;\-* #,##0\ &quot;€&quot;_-;_-* &quot;-&quot;??\ &quot;€&quot;_-;_-@_-"/>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67" formatCode="_-* #,##0\ &quot;€&quot;_-;\-* #,##0\ &quot;€&quot;_-;_-* &quot;-&quot;??\ &quot;€&quot;_-;_-@_-"/>
      <alignment horizontal="general" vertical="center" textRotation="0" wrapText="1" indent="0" justifyLastLine="0" shrinkToFit="0" readingOrder="0"/>
    </dxf>
    <dxf>
      <alignment horizontal="general" vertical="center" textRotation="0" wrapText="1" indent="0" justifyLastLine="0" shrinkToFit="0" readingOrder="0"/>
    </dxf>
    <dxf>
      <numFmt numFmtId="167" formatCode="_-* #,##0\ &quot;€&quot;_-;\-* #,##0\ &quot;€&quot;_-;_-* &quot;-&quot;??\ &quot;€&quot;_-;_-@_-"/>
      <alignment horizontal="general" vertical="center" textRotation="0" wrapText="1" indent="0" justifyLastLine="0" shrinkToFit="0" readingOrder="0"/>
    </dxf>
    <dxf>
      <numFmt numFmtId="14" formatCode="0.00%"/>
      <alignment horizontal="general" vertical="center" textRotation="0" wrapText="1" indent="0" justifyLastLine="0" shrinkToFit="0" readingOrder="0"/>
    </dxf>
    <dxf>
      <numFmt numFmtId="167" formatCode="_-* #,##0\ &quot;€&quot;_-;\-* #,##0\ &quot;€&quot;_-;_-* &quot;-&quot;??\ &quot;€&quot;_-;_-@_-"/>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indent="0" justifyLastLine="0" shrinkToFit="0" readingOrder="0"/>
    </dxf>
    <dxf>
      <alignment horizontal="general" vertical="center" textRotation="0" wrapText="1"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numFmt numFmtId="34" formatCode="_-* #,##0.00\ &quot;€&quot;_-;\-* #,##0.00\ &quot;€&quot;_-;_-* &quot;-&quot;??\ &quot;€&quot;_-;_-@_-"/>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168" formatCode="_-&quot;€&quot;\ * #,##0_-;\-&quot;€&quot;\ * #,##0_-;_-&quot;€&quot;\ * &quot;-&quot;??_-;_-@_-"/>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
      <alignment horizontal="center" vertical="center" textRotation="0" wrapText="1"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font>
        <strike val="0"/>
        <outline val="0"/>
        <shadow val="0"/>
        <u val="none"/>
        <vertAlign val="baseline"/>
        <sz val="11"/>
        <color auto="1"/>
        <name val="Calibri"/>
        <family val="2"/>
        <scheme val="minor"/>
      </font>
      <alignment horizontal="center" vertical="center" textRotation="0" wrapText="1" indent="0" justifyLastLine="0" shrinkToFit="0" readingOrder="0"/>
    </dxf>
  </dxfs>
  <tableStyles count="1" defaultTableStyle="TableStyleMedium2" defaultPivotStyle="PivotStyleLight16">
    <tableStyle name="Invisible" pivot="0" table="0" count="0" xr9:uid="{F8F28C6D-01C2-42DF-9B05-ED207DFCE44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687161</xdr:colOff>
      <xdr:row>0</xdr:row>
      <xdr:rowOff>46264</xdr:rowOff>
    </xdr:from>
    <xdr:to>
      <xdr:col>1</xdr:col>
      <xdr:colOff>2061483</xdr:colOff>
      <xdr:row>0</xdr:row>
      <xdr:rowOff>828675</xdr:rowOff>
    </xdr:to>
    <xdr:pic>
      <xdr:nvPicPr>
        <xdr:cNvPr id="4" name="Immagine 3" descr="ATERSIR-Marchio-RGB">
          <a:extLst>
            <a:ext uri="{FF2B5EF4-FFF2-40B4-BE49-F238E27FC236}">
              <a16:creationId xmlns:a16="http://schemas.microsoft.com/office/drawing/2014/main" id="{FA66A6DA-34A4-4030-9B9D-0676A2B473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811" y="46264"/>
          <a:ext cx="1374322" cy="782411"/>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A56331-0157-4B20-BEBB-925D036EF867}" name="Tabella5" displayName="Tabella5" ref="A1:K26" totalsRowShown="0" headerRowDxfId="73" dataDxfId="72">
  <autoFilter ref="A1:K26" xr:uid="{3FA56331-0157-4B20-BEBB-925D036EF867}"/>
  <tableColumns count="11">
    <tableColumn id="1" xr3:uid="{23919261-A810-42F7-82C6-2E419A3EB98A}" name="Ente Unico / Capofila PROV Tipologia Progetto" dataDxfId="84"/>
    <tableColumn id="2" xr3:uid="{90A58312-2D2E-4DF8-A8BD-C9E8D66F2E53}" name="Altri comuni partecipanti" dataDxfId="83"/>
    <tableColumn id="3" xr3:uid="{6ED04727-9A3E-4B03-A5B0-F1A8CD6E1548}" name="Ammontare contributo riconoscibile" dataDxfId="82"/>
    <tableColumn id="4" xr3:uid="{1891EA1A-6581-4BB7-BA45-E2A2BAAE1E8E}" name="Priorità 1 (Si/No)" dataDxfId="81"/>
    <tableColumn id="5" xr3:uid="{03C575CE-7C12-4C27-8099-88E261213933}" name="Priorità 2 (Si/No)" dataDxfId="80"/>
    <tableColumn id="6" xr3:uid="{9D1B3B90-7501-44D2-855B-608164544951}" name="Priorità 3 (Si/No)" dataDxfId="79"/>
    <tableColumn id="7" xr3:uid="{B1BBE1E2-4793-4DC3-8FC1-1F5CBD0F254A}" name="Priorità 4 (Si/No)" dataDxfId="78"/>
    <tableColumn id="8" xr3:uid="{3C3504A2-5362-497B-A5B6-3F8110422787}" name="Punteggio (art. 6)" dataDxfId="77"/>
    <tableColumn id="9" xr3:uid="{9F568108-6B6A-44F0-B3FD-659A979180CE}" name="Ordinamento" dataDxfId="76"/>
    <tableColumn id="10" xr3:uid="{0F0CCB16-FF44-44C3-97E6-27AF8FF6138F}" name="POSIZIONE GRAD." dataDxfId="75"/>
    <tableColumn id="11" xr3:uid="{5A64BA04-08BF-44BB-842B-C44740177FBE}" name="Con riserva (Si/No)" dataDxfId="74"/>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8C60F9-0E4D-4FA0-AD8B-E81FD14171DD}" name="Tabella6" displayName="Tabella6" ref="A1:AI27" totalsRowCount="1" headerRowDxfId="49" dataDxfId="48">
  <autoFilter ref="A1:AI26" xr:uid="{D78C60F9-0E4D-4FA0-AD8B-E81FD14171DD}">
    <filterColumn colId="9">
      <filters>
        <filter val="Centro di raccolta itinerante"/>
      </filters>
    </filterColumn>
  </autoFilter>
  <tableColumns count="35">
    <tableColumn id="1" xr3:uid="{69496034-FB5D-4C89-A75E-8A35341DD042}" name="Segnatura Auriga" dataDxfId="71" totalsRowDxfId="34"/>
    <tableColumn id="2" xr3:uid="{EAFF9EE4-552C-497E-A5FF-4F0F4BFD7C8A}" name="ID_Progetto" dataDxfId="70" totalsRowDxfId="33"/>
    <tableColumn id="3" xr3:uid="{B483FC2C-F89B-42BA-82D8-7A19D61BBA2B}" name="Prot" dataDxfId="69" totalsRowDxfId="32"/>
    <tableColumn id="4" xr3:uid="{008353A5-108D-4CF2-B6FB-CE7687ECC58A}" name="del" dataDxfId="68" totalsRowDxfId="31"/>
    <tableColumn id="5" xr3:uid="{D07E661A-D59B-452F-AD9C-618F2298E189}" name="Ente" dataDxfId="67" totalsRowDxfId="30"/>
    <tableColumn id="6" xr3:uid="{1BE0CD0C-F3CD-400D-AABA-8EEBF03E72B2}" name="Prov" dataDxfId="66" totalsRowDxfId="29"/>
    <tableColumn id="7" xr3:uid="{6D6009DC-3528-493E-B829-7A888F7C4EEA}" name="eventuali altri comuni partecipanti al progetto" dataDxfId="65" totalsRowDxfId="28"/>
    <tableColumn id="8" xr3:uid="{5E962B09-EBF3-4185-8A87-6D2C8F5EA791}" name="Verifica #PlasticFreER" dataDxfId="64" totalsRowDxfId="27"/>
    <tableColumn id="9" xr3:uid="{C6427BFB-93DA-49A9-B196-D4889DF81453}" name="titolo progetto" dataDxfId="63" totalsRowDxfId="26"/>
    <tableColumn id="10" xr3:uid="{8611680C-81BE-4D56-A814-A1966B55204C}" name="tipologia progetto" dataDxfId="47" totalsRowDxfId="25"/>
    <tableColumn id="11" xr3:uid="{CBEC5F1B-6C70-430E-B696-EBB447B16C51}" name="nr. di comuni coinvolti" dataDxfId="45" totalsRowDxfId="24"/>
    <tableColumn id="12" xr3:uid="{A715B814-9AB3-4664-903A-D80DFF95058C}" name="popolazione residente nei comuni coinvolti al 31/12/2024" dataDxfId="46" totalsRowDxfId="23"/>
    <tableColumn id="13" xr3:uid="{66991112-0B8F-49B9-B7DA-32C022A45DFA}" name="Referente - nome" dataDxfId="62" totalsRowDxfId="22"/>
    <tableColumn id="14" xr3:uid="{83ADE398-3488-4008-97DC-4DAD2FB55320}" name="Referente - tel" dataDxfId="61" totalsRowDxfId="21"/>
    <tableColumn id="15" xr3:uid="{AEAAEE4E-7EF5-4630-BC25-3D60CDF32F76}" name="Referente - email" dataDxfId="60" totalsRowDxfId="20"/>
    <tableColumn id="16" xr3:uid="{FA5FCDDA-C8B7-45D8-BCF4-34B3A7406237}" name="descrizione sintetica dell'iniziativa" dataDxfId="37" totalsRowDxfId="19"/>
    <tableColumn id="17" xr3:uid="{2B626156-C36B-4018-8AF7-0B2B853E02A1}" name="costi complessivi di intervento (in domanda)" dataDxfId="35" totalsRowDxfId="18"/>
    <tableColumn id="18" xr3:uid="{2B72AE1E-CA35-4113-9713-03A379B97BA0}" name="costi eleggibili (in domanda)" dataDxfId="36" totalsRowDxfId="17"/>
    <tableColumn id="19" xr3:uid="{4F6194F1-7A3E-4EAF-AC94-7630295E634D}" name="contributo richiesto (in domanda)" dataDxfId="38" totalsRowDxfId="16"/>
    <tableColumn id="20" xr3:uid="{CE73D3BB-F931-4886-9CF4-5F70FC76CEC4}" name=" altri incentivi pubblici e/o privati (in domanda)" dataDxfId="39" totalsRowDxfId="15"/>
    <tableColumn id="21" xr3:uid="{7466F708-AD1D-4FC1-91D3-1218F166D583}" name="istruttori" dataDxfId="43" totalsRowDxfId="14"/>
    <tableColumn id="22" xr3:uid="{73838226-DDCC-4BAF-9245-7F45E59D8FEE}" name="costi eleggibili totali a seguito di istruttoria" dataDxfId="42" totalsRowDxfId="13"/>
    <tableColumn id="23" xr3:uid="{A9C4E68C-E0EE-4669-A454-FF43F639CBEC}" name="contributo massimo riconoscibile a seguito di istruttoria" totalsRowFunction="sum" dataDxfId="40" totalsRowDxfId="12"/>
    <tableColumn id="24" xr3:uid="{22284952-C581-437C-AE76-D12A6BC89D17}" name="% di contributo riconoscibile a seguito di istruttoria (contributo richiedibile/costi eleggibili)" dataDxfId="41" totalsRowDxfId="11"/>
    <tableColumn id="25" xr3:uid="{6AEC5A94-E943-475A-BBAA-F99B703B7D0C}" name="PNRR Finanziato? (Sì/No)" dataDxfId="44" totalsRowDxfId="10"/>
    <tableColumn id="26" xr3:uid="{C3F67EFB-D5AF-410E-9195-265B9CBE1C28}" name="Eventi Emergenziali? (Sì/No)" dataDxfId="59" totalsRowDxfId="9"/>
    <tableColumn id="27" xr3:uid="{22EC7AE5-C1ED-418C-9939-4A4986514F69}" name="RdO  (istruttoria)" dataDxfId="58" totalsRowDxfId="8"/>
    <tableColumn id="28" xr3:uid="{1D4E9CD0-51D9-42A7-933E-8BF2143C660A}" name="Rda (istruttoria)" dataDxfId="57" totalsRowDxfId="7"/>
    <tableColumn id="29" xr3:uid="{06C0DA86-E2C2-4B35-9FA5-B946FEAC82BE}" name="Priorità 1 (Si/No)" dataDxfId="56" totalsRowDxfId="6"/>
    <tableColumn id="30" xr3:uid="{5ACB6A24-CC6F-4022-AAD4-1AF19E97D264}" name="Priorità 2 (Si/No)" dataDxfId="55" totalsRowDxfId="5"/>
    <tableColumn id="31" xr3:uid="{F9358745-981D-409D-B554-C678ACB7B55F}" name="Priorità 3 (Si/No)" dataDxfId="54" totalsRowDxfId="4"/>
    <tableColumn id="32" xr3:uid="{F59E3335-DBA4-47AB-8554-779F954780DE}" name="Priorità 4 (Si/No)" dataDxfId="53" totalsRowDxfId="3"/>
    <tableColumn id="33" xr3:uid="{8D506D31-95EF-4B6E-804D-499B69B5E078}" name="l'Ente ha partecipato anche nel 2024 ?" dataDxfId="52" totalsRowDxfId="2"/>
    <tableColumn id="34" xr3:uid="{BB19280C-5933-48D5-9D51-5648642A0455}" name="Punteggio (art. 6)" dataDxfId="51" totalsRowDxfId="1"/>
    <tableColumn id="35" xr3:uid="{A7216372-A72E-485E-8E53-4749F87B3443}" name="Note" dataDxfId="50" totalsRowDxfId="0"/>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9A0CE1-BEC7-4F90-BDEE-7FA04CEC6552}" name="Tabella3" displayName="Tabella3" ref="A1:B7" totalsRowShown="0" headerRowDxfId="92" dataDxfId="91">
  <autoFilter ref="A1:B7" xr:uid="{829A0CE1-BEC7-4F90-BDEE-7FA04CEC6552}"/>
  <tableColumns count="2">
    <tableColumn id="1" xr3:uid="{D6D98736-541B-45E5-88E3-BCF37DFCF967}" name="tipologia progetto" dataDxfId="90"/>
    <tableColumn id="2" xr3:uid="{FADBB0E4-0C0B-4CEB-903B-A5D525BEE1A6}" name="articolo_Bando" dataDxfId="8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395677-93EA-41BA-9AE9-480D25494709}" name="Tabella2" displayName="Tabella2" ref="D1:E9" totalsRowShown="0" headerRowDxfId="88" dataDxfId="87">
  <autoFilter ref="D1:E9" xr:uid="{7A395677-93EA-41BA-9AE9-480D25494709}"/>
  <tableColumns count="2">
    <tableColumn id="1" xr3:uid="{12B5B3AD-EB30-438A-895D-CC715745607B}" name="4.1" dataDxfId="86"/>
    <tableColumn id="2" xr3:uid="{C87D22BE-9A13-4E93-8D22-68DF29DEF7E1}" name="4.2" dataDxfId="85" dataCellStyle="Valut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1367D-D3FE-4D4D-AD75-BCA0BAE18910}">
  <sheetPr codeName="Foglio1">
    <pageSetUpPr fitToPage="1"/>
  </sheetPr>
  <dimension ref="B1:E53"/>
  <sheetViews>
    <sheetView tabSelected="1" topLeftCell="A3" zoomScaleNormal="100" workbookViewId="0">
      <selection activeCell="C5" sqref="C5"/>
    </sheetView>
  </sheetViews>
  <sheetFormatPr defaultRowHeight="15" x14ac:dyDescent="0.25"/>
  <cols>
    <col min="1" max="1" width="3.42578125" style="14" customWidth="1"/>
    <col min="2" max="2" width="42.7109375" style="14" customWidth="1"/>
    <col min="3" max="3" width="35" style="14" customWidth="1"/>
    <col min="4" max="4" width="97.42578125" style="14" customWidth="1"/>
    <col min="5" max="5" width="19.42578125" style="53" bestFit="1" customWidth="1"/>
    <col min="6" max="16384" width="9.140625" style="14"/>
  </cols>
  <sheetData>
    <row r="1" spans="2:5" s="13" customFormat="1" ht="69.95" customHeight="1" thickBot="1" x14ac:dyDescent="0.3">
      <c r="B1" s="12"/>
      <c r="C1" s="35" t="s">
        <v>67</v>
      </c>
      <c r="D1" s="36"/>
    </row>
    <row r="2" spans="2:5" ht="6" customHeight="1" x14ac:dyDescent="0.25">
      <c r="D2" s="15"/>
      <c r="E2" s="14"/>
    </row>
    <row r="3" spans="2:5" ht="18.75" x14ac:dyDescent="0.25">
      <c r="B3" s="34" t="s">
        <v>40</v>
      </c>
      <c r="C3" s="34"/>
      <c r="D3" s="34"/>
      <c r="E3" s="14"/>
    </row>
    <row r="4" spans="2:5" ht="5.25" customHeight="1" x14ac:dyDescent="0.25">
      <c r="E4" s="14"/>
    </row>
    <row r="5" spans="2:5" ht="39.75" customHeight="1" x14ac:dyDescent="0.25">
      <c r="B5" s="16" t="s">
        <v>36</v>
      </c>
      <c r="C5" s="71"/>
      <c r="D5" s="17" t="s">
        <v>39</v>
      </c>
      <c r="E5" s="14"/>
    </row>
    <row r="6" spans="2:5" x14ac:dyDescent="0.25">
      <c r="B6" s="18"/>
      <c r="C6" s="19"/>
      <c r="E6" s="14"/>
    </row>
    <row r="7" spans="2:5" ht="23.25" customHeight="1" x14ac:dyDescent="0.25">
      <c r="B7" s="20" t="s">
        <v>95</v>
      </c>
      <c r="C7" s="25" t="str">
        <f>IFERROR(VLOOKUP(C5,Tabella6[[ID_Progetto]:[Note]], 8,FALSE), "")</f>
        <v/>
      </c>
      <c r="D7" s="26"/>
      <c r="E7" s="14"/>
    </row>
    <row r="8" spans="2:5" ht="64.5" customHeight="1" x14ac:dyDescent="0.25">
      <c r="B8" s="45" t="s">
        <v>306</v>
      </c>
      <c r="C8" s="47" t="str">
        <f>IFERROR(VLOOKUP(C5,Tabella6[[ID_Progetto]:[Note]], 15,FALSE), "")</f>
        <v/>
      </c>
      <c r="D8" s="48"/>
      <c r="E8" s="14"/>
    </row>
    <row r="9" spans="2:5" ht="32.25" customHeight="1" x14ac:dyDescent="0.25">
      <c r="B9" s="21" t="s">
        <v>54</v>
      </c>
      <c r="C9" s="46" t="str">
        <f>IFERROR(VLOOKUP(C5,Tabella6[[ID_Progetto]:[Note]], 9,FALSE), "")</f>
        <v/>
      </c>
      <c r="D9" s="22"/>
      <c r="E9" s="14"/>
    </row>
    <row r="10" spans="2:5" x14ac:dyDescent="0.25">
      <c r="B10" s="21" t="s">
        <v>60</v>
      </c>
      <c r="C10" s="27" t="str">
        <f>IFERROR(IF(C9="","",VLOOKUP(C9,Tabella3[],2,FALSE)), "")</f>
        <v/>
      </c>
      <c r="D10" s="22"/>
      <c r="E10" s="14"/>
    </row>
    <row r="11" spans="2:5" x14ac:dyDescent="0.25">
      <c r="B11" s="23"/>
      <c r="C11" s="19"/>
      <c r="E11" s="14"/>
    </row>
    <row r="12" spans="2:5" ht="18.75" x14ac:dyDescent="0.25">
      <c r="B12" s="21" t="s">
        <v>38</v>
      </c>
      <c r="C12" s="28" t="str">
        <f>IFERROR(VLOOKUP(C5,Tabella6[[ID_Progetto]:[Note]], 22,FALSE), "")</f>
        <v/>
      </c>
      <c r="E12" s="14"/>
    </row>
    <row r="13" spans="2:5" x14ac:dyDescent="0.25">
      <c r="B13" s="21" t="s">
        <v>41</v>
      </c>
      <c r="C13" s="27" t="s">
        <v>22</v>
      </c>
      <c r="E13" s="14"/>
    </row>
    <row r="14" spans="2:5" ht="36" customHeight="1" x14ac:dyDescent="0.25">
      <c r="B14" s="21" t="s">
        <v>62</v>
      </c>
      <c r="C14" s="77"/>
      <c r="E14" s="14"/>
    </row>
    <row r="15" spans="2:5" ht="15.75" thickBot="1" x14ac:dyDescent="0.3">
      <c r="E15" s="14"/>
    </row>
    <row r="16" spans="2:5" s="24" customFormat="1" ht="15.75" x14ac:dyDescent="0.25">
      <c r="B16" s="56" t="s">
        <v>55</v>
      </c>
      <c r="C16" s="57"/>
      <c r="D16" s="58"/>
    </row>
    <row r="17" spans="2:5" s="24" customFormat="1" ht="15.75" x14ac:dyDescent="0.25">
      <c r="B17" s="59" t="s">
        <v>37</v>
      </c>
      <c r="C17" s="49" t="s">
        <v>1</v>
      </c>
      <c r="D17" s="60" t="s">
        <v>0</v>
      </c>
      <c r="E17" s="54"/>
    </row>
    <row r="18" spans="2:5" ht="15.75" x14ac:dyDescent="0.25">
      <c r="B18" s="72"/>
      <c r="C18" s="73"/>
      <c r="D18" s="74"/>
      <c r="E18" s="70" t="str">
        <f>IF(AND(C18&lt;&gt;"", D18=""), "✗ Selezionare la tipologia del costo inserito", "")</f>
        <v/>
      </c>
    </row>
    <row r="19" spans="2:5" ht="15.75" x14ac:dyDescent="0.25">
      <c r="B19" s="72"/>
      <c r="C19" s="73"/>
      <c r="D19" s="74"/>
      <c r="E19" s="70" t="str">
        <f t="shared" ref="E19:E36" si="0">IF(AND(C19&lt;&gt;"", D19=""), "✗ Selezionare la tipologia del costo inserito", "")</f>
        <v/>
      </c>
    </row>
    <row r="20" spans="2:5" ht="15.75" x14ac:dyDescent="0.25">
      <c r="B20" s="72"/>
      <c r="C20" s="75"/>
      <c r="D20" s="74"/>
      <c r="E20" s="70" t="str">
        <f t="shared" si="0"/>
        <v/>
      </c>
    </row>
    <row r="21" spans="2:5" ht="15.75" x14ac:dyDescent="0.25">
      <c r="B21" s="72"/>
      <c r="C21" s="73"/>
      <c r="D21" s="74"/>
      <c r="E21" s="70" t="str">
        <f t="shared" si="0"/>
        <v/>
      </c>
    </row>
    <row r="22" spans="2:5" ht="15.75" x14ac:dyDescent="0.25">
      <c r="B22" s="72"/>
      <c r="C22" s="73"/>
      <c r="D22" s="74"/>
      <c r="E22" s="70" t="str">
        <f t="shared" si="0"/>
        <v/>
      </c>
    </row>
    <row r="23" spans="2:5" ht="15.75" x14ac:dyDescent="0.25">
      <c r="B23" s="76"/>
      <c r="C23" s="73"/>
      <c r="D23" s="74"/>
      <c r="E23" s="70" t="str">
        <f t="shared" si="0"/>
        <v/>
      </c>
    </row>
    <row r="24" spans="2:5" ht="15.75" x14ac:dyDescent="0.25">
      <c r="B24" s="76"/>
      <c r="C24" s="73"/>
      <c r="D24" s="74"/>
      <c r="E24" s="70" t="str">
        <f t="shared" si="0"/>
        <v/>
      </c>
    </row>
    <row r="25" spans="2:5" ht="15.75" x14ac:dyDescent="0.25">
      <c r="B25" s="76"/>
      <c r="C25" s="73"/>
      <c r="D25" s="74"/>
      <c r="E25" s="70" t="str">
        <f t="shared" si="0"/>
        <v/>
      </c>
    </row>
    <row r="26" spans="2:5" ht="15.75" x14ac:dyDescent="0.25">
      <c r="B26" s="76"/>
      <c r="C26" s="73"/>
      <c r="D26" s="74"/>
      <c r="E26" s="70" t="str">
        <f t="shared" si="0"/>
        <v/>
      </c>
    </row>
    <row r="27" spans="2:5" ht="15.75" x14ac:dyDescent="0.25">
      <c r="B27" s="76"/>
      <c r="C27" s="73"/>
      <c r="D27" s="74"/>
      <c r="E27" s="70" t="str">
        <f t="shared" si="0"/>
        <v/>
      </c>
    </row>
    <row r="28" spans="2:5" ht="15.75" x14ac:dyDescent="0.25">
      <c r="B28" s="76"/>
      <c r="C28" s="73"/>
      <c r="D28" s="74"/>
      <c r="E28" s="70" t="str">
        <f t="shared" si="0"/>
        <v/>
      </c>
    </row>
    <row r="29" spans="2:5" ht="15.75" x14ac:dyDescent="0.25">
      <c r="B29" s="72"/>
      <c r="C29" s="73"/>
      <c r="D29" s="74"/>
      <c r="E29" s="70" t="str">
        <f t="shared" si="0"/>
        <v/>
      </c>
    </row>
    <row r="30" spans="2:5" ht="15.75" x14ac:dyDescent="0.25">
      <c r="B30" s="72"/>
      <c r="C30" s="73"/>
      <c r="D30" s="74"/>
      <c r="E30" s="70" t="str">
        <f t="shared" si="0"/>
        <v/>
      </c>
    </row>
    <row r="31" spans="2:5" ht="15.75" x14ac:dyDescent="0.25">
      <c r="B31" s="72"/>
      <c r="C31" s="73"/>
      <c r="D31" s="74"/>
      <c r="E31" s="70" t="str">
        <f t="shared" si="0"/>
        <v/>
      </c>
    </row>
    <row r="32" spans="2:5" ht="15.75" x14ac:dyDescent="0.25">
      <c r="B32" s="72"/>
      <c r="C32" s="73"/>
      <c r="D32" s="74"/>
      <c r="E32" s="70" t="str">
        <f t="shared" si="0"/>
        <v/>
      </c>
    </row>
    <row r="33" spans="2:5" ht="15.75" x14ac:dyDescent="0.25">
      <c r="B33" s="72"/>
      <c r="C33" s="73"/>
      <c r="D33" s="74"/>
      <c r="E33" s="70" t="str">
        <f t="shared" si="0"/>
        <v/>
      </c>
    </row>
    <row r="34" spans="2:5" ht="15.75" x14ac:dyDescent="0.25">
      <c r="B34" s="72"/>
      <c r="C34" s="73"/>
      <c r="D34" s="74"/>
      <c r="E34" s="70" t="str">
        <f t="shared" si="0"/>
        <v/>
      </c>
    </row>
    <row r="35" spans="2:5" ht="15.75" x14ac:dyDescent="0.25">
      <c r="B35" s="72"/>
      <c r="C35" s="73"/>
      <c r="D35" s="74"/>
      <c r="E35" s="70" t="str">
        <f t="shared" si="0"/>
        <v/>
      </c>
    </row>
    <row r="36" spans="2:5" ht="15.75" x14ac:dyDescent="0.25">
      <c r="B36" s="72"/>
      <c r="C36" s="73"/>
      <c r="D36" s="74"/>
      <c r="E36" s="70" t="str">
        <f t="shared" si="0"/>
        <v/>
      </c>
    </row>
    <row r="37" spans="2:5" ht="15.75" x14ac:dyDescent="0.25">
      <c r="B37" s="61"/>
      <c r="C37" s="50">
        <f>SUBTOTAL(109,C18:C36)</f>
        <v>0</v>
      </c>
      <c r="D37" s="62" t="s">
        <v>21</v>
      </c>
      <c r="E37" s="55"/>
    </row>
    <row r="38" spans="2:5" x14ac:dyDescent="0.25">
      <c r="B38" s="63" t="s">
        <v>23</v>
      </c>
      <c r="C38" s="51"/>
      <c r="D38" s="64"/>
      <c r="E38" s="55"/>
    </row>
    <row r="39" spans="2:5" x14ac:dyDescent="0.25">
      <c r="B39" s="65" t="s">
        <v>24</v>
      </c>
      <c r="C39" s="52"/>
      <c r="D39" s="66"/>
      <c r="E39" s="55"/>
    </row>
    <row r="40" spans="2:5" ht="15.75" thickBot="1" x14ac:dyDescent="0.3">
      <c r="B40" s="67" t="s">
        <v>25</v>
      </c>
      <c r="C40" s="68"/>
      <c r="D40" s="69"/>
      <c r="E40" s="55"/>
    </row>
    <row r="42" spans="2:5" x14ac:dyDescent="0.25">
      <c r="B42" s="29" t="s">
        <v>61</v>
      </c>
      <c r="C42" s="30"/>
      <c r="D42" s="31"/>
    </row>
    <row r="43" spans="2:5" x14ac:dyDescent="0.25">
      <c r="B43" s="37"/>
      <c r="C43" s="38"/>
      <c r="D43" s="39"/>
    </row>
    <row r="44" spans="2:5" x14ac:dyDescent="0.25">
      <c r="B44" s="37"/>
      <c r="C44" s="38"/>
      <c r="D44" s="39"/>
    </row>
    <row r="45" spans="2:5" x14ac:dyDescent="0.25">
      <c r="B45" s="37"/>
      <c r="C45" s="38"/>
      <c r="D45" s="39"/>
    </row>
    <row r="46" spans="2:5" x14ac:dyDescent="0.25">
      <c r="B46" s="37"/>
      <c r="C46" s="38"/>
      <c r="D46" s="39"/>
    </row>
    <row r="47" spans="2:5" x14ac:dyDescent="0.25">
      <c r="B47" s="37"/>
      <c r="C47" s="38"/>
      <c r="D47" s="39"/>
    </row>
    <row r="48" spans="2:5" x14ac:dyDescent="0.25">
      <c r="B48" s="40"/>
      <c r="C48" s="41"/>
      <c r="D48" s="42"/>
    </row>
    <row r="50" spans="2:4" x14ac:dyDescent="0.25">
      <c r="B50" s="32" t="s">
        <v>63</v>
      </c>
      <c r="C50"/>
      <c r="D50"/>
    </row>
    <row r="51" spans="2:4" x14ac:dyDescent="0.25">
      <c r="B51" t="s">
        <v>64</v>
      </c>
      <c r="C51"/>
      <c r="D51"/>
    </row>
    <row r="52" spans="2:4" x14ac:dyDescent="0.25">
      <c r="B52" s="33" t="s">
        <v>65</v>
      </c>
      <c r="C52" s="33"/>
      <c r="D52" s="33"/>
    </row>
    <row r="53" spans="2:4" ht="27.75" customHeight="1" x14ac:dyDescent="0.25">
      <c r="B53" s="33" t="s">
        <v>66</v>
      </c>
      <c r="C53" s="33"/>
      <c r="D53" s="33"/>
    </row>
  </sheetData>
  <sheetProtection algorithmName="SHA-512" hashValue="gNQpYhwc+b9SAd/g0QG5UqOIXmJywd+XweQQqfL885dtkXSoB5hNNO05vZhMeorbiZC/O2xIGT4N3kEzTVYmag==" saltValue="300H8iD8WOcOA7vX69vhvA==" spinCount="100000" sheet="1" objects="1" scenarios="1"/>
  <mergeCells count="7">
    <mergeCell ref="B53:D53"/>
    <mergeCell ref="B3:D3"/>
    <mergeCell ref="C1:D1"/>
    <mergeCell ref="B16:D16"/>
    <mergeCell ref="B43:D48"/>
    <mergeCell ref="B52:D52"/>
    <mergeCell ref="C8:D8"/>
  </mergeCells>
  <dataValidations count="3">
    <dataValidation type="list" allowBlank="1" showInputMessage="1" error="la tipologia di costo non è corretta, scegliere tra le opzioni disponbili indicate in nota" promptTitle="ATTENZIONE" prompt="NON INCOLLARE VALORI DIVERSI DALLE TIPOLOGIE PREVISTE DAL MENU' A TENDINA, RIPORTATE NELLE NOTE" sqref="D37:D40" xr:uid="{D3C25FF7-8E63-478A-A0AE-25766AD360B0}">
      <formula1>#REF!</formula1>
    </dataValidation>
    <dataValidation type="custom" operator="notEqual" allowBlank="1" showInputMessage="1" showErrorMessage="1" error="E' stata compilata la tabella &quot;Altri progetti&quot;, e non è possibile compilare la tabella &quot;centri di raccolta/stazioni trsferenza e logistiche&quot;" sqref="C18:C19 C21:C37" xr:uid="{82CEF0B4-2C3C-44BA-AE23-50BEDCC17148}">
      <formula1>COUNTBLANK(B$41:D$41)=ROWS(B$41:D$41)*COLUMNS(B$41:D$41)</formula1>
    </dataValidation>
    <dataValidation type="list" allowBlank="1" showInputMessage="1" showErrorMessage="1" sqref="D18:D36" xr:uid="{9957852C-796F-4B6C-A591-4ED038ABA903}">
      <formula1>INDIRECT("Costi_" &amp; SUBSTITUTE(SUBSTITUTE($C$10&amp;"",".",""),",",""))</formula1>
    </dataValidation>
  </dataValidations>
  <pageMargins left="0.23622047244094491" right="0.23622047244094491" top="0.74803149606299213" bottom="0.74803149606299213" header="0.31496062992125984" footer="0.31496062992125984"/>
  <pageSetup paperSize="9" scale="52" orientation="portrait" r:id="rId1"/>
  <headerFooter scaleWithDoc="0" alignWithMargins="0"/>
  <rowBreaks count="1" manualBreakCount="1">
    <brk id="40" max="16383" man="1"/>
  </rowBreaks>
  <colBreaks count="1" manualBreakCount="1">
    <brk id="1"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AE5038-36B2-4EFD-ABB7-81ACEE60BF8C}">
          <x14:formula1>
            <xm:f>domande_2025!$B$2:$B$26</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194BA-4627-4CA8-B2CE-282A6F1D737C}">
  <dimension ref="A1:K27"/>
  <sheetViews>
    <sheetView workbookViewId="0">
      <selection activeCell="I30" sqref="I30"/>
    </sheetView>
  </sheetViews>
  <sheetFormatPr defaultRowHeight="15" x14ac:dyDescent="0.25"/>
  <cols>
    <col min="1" max="1" width="24.140625" style="2" customWidth="1"/>
    <col min="2" max="2" width="10.28515625" style="2" customWidth="1"/>
    <col min="3" max="3" width="17.140625" style="5" customWidth="1"/>
    <col min="4" max="7" width="9.140625" style="2" customWidth="1"/>
    <col min="8" max="8" width="12.140625" style="2" customWidth="1"/>
    <col min="9" max="9" width="15.140625" style="2" bestFit="1" customWidth="1"/>
    <col min="10" max="10" width="11.42578125" style="2" customWidth="1"/>
    <col min="11" max="11" width="10.7109375" style="2" customWidth="1"/>
    <col min="12" max="16384" width="9.140625" style="2"/>
  </cols>
  <sheetData>
    <row r="1" spans="1:11" s="3" customFormat="1" ht="60" x14ac:dyDescent="0.25">
      <c r="A1" s="3" t="s">
        <v>68</v>
      </c>
      <c r="B1" s="3" t="s">
        <v>69</v>
      </c>
      <c r="C1" s="43" t="s">
        <v>70</v>
      </c>
      <c r="D1" s="3" t="s">
        <v>26</v>
      </c>
      <c r="E1" s="3" t="s">
        <v>27</v>
      </c>
      <c r="F1" s="3" t="s">
        <v>28</v>
      </c>
      <c r="G1" s="3" t="s">
        <v>71</v>
      </c>
      <c r="H1" s="3" t="s">
        <v>29</v>
      </c>
      <c r="I1" s="3" t="s">
        <v>72</v>
      </c>
      <c r="J1" s="3" t="s">
        <v>73</v>
      </c>
      <c r="K1" s="3" t="s">
        <v>74</v>
      </c>
    </row>
    <row r="2" spans="1:11" x14ac:dyDescent="0.25">
      <c r="A2" s="2" t="s">
        <v>75</v>
      </c>
      <c r="B2" s="2" t="s">
        <v>22</v>
      </c>
      <c r="C2" s="5">
        <v>50000</v>
      </c>
      <c r="D2" s="2" t="s">
        <v>31</v>
      </c>
      <c r="E2" s="2" t="s">
        <v>22</v>
      </c>
      <c r="F2" s="2" t="s">
        <v>31</v>
      </c>
      <c r="G2" s="2" t="s">
        <v>22</v>
      </c>
      <c r="H2" s="2">
        <v>222.44</v>
      </c>
      <c r="I2" s="2">
        <v>787534</v>
      </c>
      <c r="J2" s="2">
        <v>1</v>
      </c>
      <c r="K2" s="2" t="s">
        <v>22</v>
      </c>
    </row>
    <row r="3" spans="1:11" x14ac:dyDescent="0.25">
      <c r="A3" s="2" t="s">
        <v>76</v>
      </c>
      <c r="B3" s="2" t="s">
        <v>22</v>
      </c>
      <c r="C3" s="5">
        <v>40000</v>
      </c>
      <c r="D3" s="2" t="s">
        <v>31</v>
      </c>
      <c r="E3" s="2" t="s">
        <v>31</v>
      </c>
      <c r="F3" s="2" t="s">
        <v>31</v>
      </c>
      <c r="G3" s="2" t="s">
        <v>22</v>
      </c>
      <c r="H3" s="2">
        <v>115.19000000000041</v>
      </c>
      <c r="I3" s="2">
        <v>894752.99999999953</v>
      </c>
      <c r="J3" s="2">
        <v>2</v>
      </c>
      <c r="K3" s="2" t="s">
        <v>22</v>
      </c>
    </row>
    <row r="4" spans="1:11" x14ac:dyDescent="0.25">
      <c r="A4" s="2" t="s">
        <v>13</v>
      </c>
      <c r="B4" s="2" t="s">
        <v>22</v>
      </c>
      <c r="C4" s="5">
        <v>35000</v>
      </c>
      <c r="D4" s="2" t="s">
        <v>31</v>
      </c>
      <c r="E4" s="2" t="s">
        <v>22</v>
      </c>
      <c r="F4" s="2" t="s">
        <v>31</v>
      </c>
      <c r="G4" s="2" t="s">
        <v>22</v>
      </c>
      <c r="H4" s="2">
        <v>84.22</v>
      </c>
      <c r="I4" s="2">
        <v>925545</v>
      </c>
      <c r="J4" s="2">
        <v>3</v>
      </c>
      <c r="K4" s="2" t="s">
        <v>22</v>
      </c>
    </row>
    <row r="5" spans="1:11" x14ac:dyDescent="0.25">
      <c r="A5" s="2" t="s">
        <v>77</v>
      </c>
      <c r="B5" s="2" t="s">
        <v>22</v>
      </c>
      <c r="C5" s="5">
        <v>35000</v>
      </c>
      <c r="D5" s="2" t="s">
        <v>31</v>
      </c>
      <c r="E5" s="2" t="s">
        <v>31</v>
      </c>
      <c r="F5" s="2" t="s">
        <v>31</v>
      </c>
      <c r="G5" s="2" t="s">
        <v>22</v>
      </c>
      <c r="H5" s="2">
        <v>77.37</v>
      </c>
      <c r="I5" s="2">
        <v>932592</v>
      </c>
      <c r="J5" s="2">
        <v>4</v>
      </c>
      <c r="K5" s="2" t="s">
        <v>22</v>
      </c>
    </row>
    <row r="6" spans="1:11" x14ac:dyDescent="0.25">
      <c r="A6" s="2" t="s">
        <v>78</v>
      </c>
      <c r="B6" s="2" t="s">
        <v>22</v>
      </c>
      <c r="C6" s="5">
        <v>35000</v>
      </c>
      <c r="D6" s="2" t="s">
        <v>31</v>
      </c>
      <c r="E6" s="2" t="s">
        <v>31</v>
      </c>
      <c r="F6" s="2" t="s">
        <v>31</v>
      </c>
      <c r="G6" s="2" t="s">
        <v>22</v>
      </c>
      <c r="H6" s="2">
        <v>74.95</v>
      </c>
      <c r="I6" s="2">
        <v>934807</v>
      </c>
      <c r="J6" s="2">
        <v>5</v>
      </c>
      <c r="K6" s="2" t="s">
        <v>22</v>
      </c>
    </row>
    <row r="7" spans="1:11" x14ac:dyDescent="0.25">
      <c r="A7" s="2" t="s">
        <v>10</v>
      </c>
      <c r="B7" s="2" t="s">
        <v>22</v>
      </c>
      <c r="C7" s="5">
        <v>15000</v>
      </c>
      <c r="D7" s="2" t="s">
        <v>31</v>
      </c>
      <c r="E7" s="2" t="s">
        <v>31</v>
      </c>
      <c r="F7" s="2" t="s">
        <v>31</v>
      </c>
      <c r="G7" s="2" t="s">
        <v>22</v>
      </c>
      <c r="H7" s="2">
        <v>9.5399999999999991</v>
      </c>
      <c r="I7" s="2">
        <v>1000292</v>
      </c>
      <c r="J7" s="2">
        <v>6</v>
      </c>
      <c r="K7" s="2" t="s">
        <v>22</v>
      </c>
    </row>
    <row r="8" spans="1:11" x14ac:dyDescent="0.25">
      <c r="A8" s="2" t="s">
        <v>79</v>
      </c>
      <c r="B8" s="2" t="s">
        <v>22</v>
      </c>
      <c r="C8" s="5">
        <v>40000</v>
      </c>
      <c r="D8" s="2" t="s">
        <v>22</v>
      </c>
      <c r="E8" s="2" t="s">
        <v>31</v>
      </c>
      <c r="F8" s="2" t="s">
        <v>31</v>
      </c>
      <c r="G8" s="2" t="s">
        <v>22</v>
      </c>
      <c r="H8" s="2">
        <v>38.315599999999613</v>
      </c>
      <c r="I8" s="2">
        <v>1971619.4000000004</v>
      </c>
      <c r="J8" s="2">
        <v>7</v>
      </c>
      <c r="K8" s="2" t="s">
        <v>22</v>
      </c>
    </row>
    <row r="9" spans="1:11" x14ac:dyDescent="0.25">
      <c r="A9" s="2" t="s">
        <v>80</v>
      </c>
      <c r="B9" s="2" t="s">
        <v>22</v>
      </c>
      <c r="C9" s="5">
        <v>11690</v>
      </c>
      <c r="D9" s="2" t="s">
        <v>22</v>
      </c>
      <c r="E9" s="2" t="s">
        <v>31</v>
      </c>
      <c r="F9" s="2" t="s">
        <v>31</v>
      </c>
      <c r="G9" s="2" t="s">
        <v>22</v>
      </c>
      <c r="H9" s="2">
        <v>21.03472499999922</v>
      </c>
      <c r="I9" s="2">
        <v>1988868.2750000008</v>
      </c>
      <c r="J9" s="2">
        <v>8</v>
      </c>
      <c r="K9" s="2" t="s">
        <v>22</v>
      </c>
    </row>
    <row r="10" spans="1:11" x14ac:dyDescent="0.25">
      <c r="A10" s="2" t="s">
        <v>81</v>
      </c>
      <c r="B10" s="2" t="s">
        <v>22</v>
      </c>
      <c r="C10" s="5">
        <v>48751</v>
      </c>
      <c r="D10" s="2" t="s">
        <v>22</v>
      </c>
      <c r="E10" s="2" t="s">
        <v>22</v>
      </c>
      <c r="F10" s="2" t="s">
        <v>31</v>
      </c>
      <c r="G10" s="2" t="s">
        <v>22</v>
      </c>
      <c r="H10" s="2">
        <v>257.37</v>
      </c>
      <c r="I10" s="2">
        <v>2752596</v>
      </c>
      <c r="J10" s="2">
        <v>9</v>
      </c>
      <c r="K10" s="2" t="s">
        <v>22</v>
      </c>
    </row>
    <row r="11" spans="1:11" x14ac:dyDescent="0.25">
      <c r="A11" s="2" t="s">
        <v>9</v>
      </c>
      <c r="B11" s="2" t="s">
        <v>22</v>
      </c>
      <c r="C11" s="5">
        <v>32501</v>
      </c>
      <c r="D11" s="2" t="s">
        <v>22</v>
      </c>
      <c r="E11" s="2" t="s">
        <v>22</v>
      </c>
      <c r="F11" s="2" t="s">
        <v>31</v>
      </c>
      <c r="G11" s="2" t="s">
        <v>22</v>
      </c>
      <c r="H11" s="2">
        <v>14.96</v>
      </c>
      <c r="I11" s="2">
        <v>2994988</v>
      </c>
      <c r="J11" s="2">
        <v>10</v>
      </c>
      <c r="K11" s="2" t="s">
        <v>22</v>
      </c>
    </row>
    <row r="12" spans="1:11" x14ac:dyDescent="0.25">
      <c r="A12" s="2" t="s">
        <v>18</v>
      </c>
      <c r="B12" s="2" t="s">
        <v>22</v>
      </c>
      <c r="C12" s="5">
        <v>35000</v>
      </c>
      <c r="D12" s="2" t="s">
        <v>22</v>
      </c>
      <c r="E12" s="2" t="s">
        <v>31</v>
      </c>
      <c r="F12" s="2" t="s">
        <v>31</v>
      </c>
      <c r="G12" s="2" t="s">
        <v>31</v>
      </c>
      <c r="H12" s="2">
        <v>311.95104600000127</v>
      </c>
      <c r="I12" s="2">
        <v>1003697593.954</v>
      </c>
      <c r="J12" s="2">
        <v>11</v>
      </c>
      <c r="K12" s="2" t="s">
        <v>22</v>
      </c>
    </row>
    <row r="13" spans="1:11" x14ac:dyDescent="0.25">
      <c r="A13" s="2" t="s">
        <v>75</v>
      </c>
      <c r="B13" s="2" t="s">
        <v>22</v>
      </c>
      <c r="C13" s="5">
        <v>122815.86999999998</v>
      </c>
      <c r="D13" s="2" t="s">
        <v>22</v>
      </c>
      <c r="E13" s="2" t="s">
        <v>22</v>
      </c>
      <c r="F13" s="2" t="s">
        <v>31</v>
      </c>
      <c r="G13" s="2" t="s">
        <v>31</v>
      </c>
      <c r="H13" s="2">
        <v>189.4</v>
      </c>
      <c r="I13" s="2">
        <v>1003820594</v>
      </c>
      <c r="J13" s="2">
        <v>12</v>
      </c>
      <c r="K13" s="2" t="s">
        <v>22</v>
      </c>
    </row>
    <row r="14" spans="1:11" x14ac:dyDescent="0.25">
      <c r="A14" s="2" t="s">
        <v>20</v>
      </c>
      <c r="B14" s="2" t="s">
        <v>22</v>
      </c>
      <c r="C14" s="5">
        <v>30000</v>
      </c>
      <c r="D14" s="2" t="s">
        <v>22</v>
      </c>
      <c r="E14" s="2" t="s">
        <v>31</v>
      </c>
      <c r="F14" s="2" t="s">
        <v>31</v>
      </c>
      <c r="G14" s="2" t="s">
        <v>31</v>
      </c>
      <c r="H14" s="2">
        <v>121.5680000000019</v>
      </c>
      <c r="I14" s="2">
        <v>1003888323</v>
      </c>
      <c r="J14" s="2">
        <v>13</v>
      </c>
      <c r="K14" s="2" t="s">
        <v>22</v>
      </c>
    </row>
    <row r="15" spans="1:11" x14ac:dyDescent="0.25">
      <c r="A15" s="2" t="s">
        <v>19</v>
      </c>
      <c r="B15" s="2" t="s">
        <v>22</v>
      </c>
      <c r="C15" s="5">
        <v>35000</v>
      </c>
      <c r="D15" s="2" t="s">
        <v>22</v>
      </c>
      <c r="E15" s="2" t="s">
        <v>31</v>
      </c>
      <c r="F15" s="2" t="s">
        <v>31</v>
      </c>
      <c r="G15" s="2" t="s">
        <v>31</v>
      </c>
      <c r="H15" s="2">
        <v>109.14849999999825</v>
      </c>
      <c r="I15" s="2">
        <v>1003900745.5</v>
      </c>
      <c r="J15" s="2">
        <v>14</v>
      </c>
      <c r="K15" s="2" t="s">
        <v>22</v>
      </c>
    </row>
    <row r="16" spans="1:11" x14ac:dyDescent="0.25">
      <c r="A16" s="2" t="s">
        <v>15</v>
      </c>
      <c r="B16" s="2" t="s">
        <v>22</v>
      </c>
      <c r="C16" s="5">
        <v>45501.119999999995</v>
      </c>
      <c r="D16" s="2" t="s">
        <v>22</v>
      </c>
      <c r="E16" s="2" t="s">
        <v>22</v>
      </c>
      <c r="F16" s="2" t="s">
        <v>31</v>
      </c>
      <c r="G16" s="2" t="s">
        <v>31</v>
      </c>
      <c r="H16" s="2">
        <v>48.364800000000621</v>
      </c>
      <c r="I16" s="2">
        <v>1003961528.2</v>
      </c>
      <c r="J16" s="2">
        <v>15</v>
      </c>
      <c r="K16" s="2" t="s">
        <v>22</v>
      </c>
    </row>
    <row r="17" spans="1:11" x14ac:dyDescent="0.25">
      <c r="A17" s="2" t="s">
        <v>17</v>
      </c>
      <c r="B17" s="2" t="s">
        <v>22</v>
      </c>
      <c r="C17" s="5">
        <v>32500</v>
      </c>
      <c r="D17" s="2" t="s">
        <v>22</v>
      </c>
      <c r="E17" s="2" t="s">
        <v>31</v>
      </c>
      <c r="F17" s="2" t="s">
        <v>31</v>
      </c>
      <c r="G17" s="2" t="s">
        <v>31</v>
      </c>
      <c r="H17" s="2">
        <v>35.304500000000616</v>
      </c>
      <c r="I17" s="2">
        <v>1003974595.5</v>
      </c>
      <c r="J17" s="2">
        <v>16</v>
      </c>
      <c r="K17" s="2" t="s">
        <v>22</v>
      </c>
    </row>
    <row r="18" spans="1:11" x14ac:dyDescent="0.25">
      <c r="A18" s="2" t="s">
        <v>12</v>
      </c>
      <c r="B18" s="2" t="s">
        <v>22</v>
      </c>
      <c r="C18" s="5">
        <v>28681</v>
      </c>
      <c r="D18" s="2" t="s">
        <v>22</v>
      </c>
      <c r="E18" s="2" t="s">
        <v>22</v>
      </c>
      <c r="F18" s="2" t="s">
        <v>22</v>
      </c>
      <c r="G18" s="2" t="s">
        <v>31</v>
      </c>
      <c r="H18" s="2">
        <v>25.75</v>
      </c>
      <c r="I18" s="2">
        <v>1003984157</v>
      </c>
      <c r="J18" s="2">
        <v>17</v>
      </c>
      <c r="K18" s="2" t="s">
        <v>22</v>
      </c>
    </row>
    <row r="19" spans="1:11" x14ac:dyDescent="0.25">
      <c r="A19" s="2" t="s">
        <v>82</v>
      </c>
      <c r="B19" s="2" t="s">
        <v>22</v>
      </c>
      <c r="C19" s="5">
        <v>81000</v>
      </c>
      <c r="D19" s="2" t="s">
        <v>31</v>
      </c>
      <c r="E19" s="2" t="s">
        <v>31</v>
      </c>
      <c r="F19" s="2" t="s">
        <v>31</v>
      </c>
      <c r="G19" s="2" t="s">
        <v>31</v>
      </c>
      <c r="H19" s="2">
        <v>20.14</v>
      </c>
      <c r="I19" s="2">
        <v>1003989811</v>
      </c>
      <c r="J19" s="2">
        <v>18</v>
      </c>
      <c r="K19" s="2" t="s">
        <v>22</v>
      </c>
    </row>
    <row r="20" spans="1:11" x14ac:dyDescent="0.25">
      <c r="A20" s="2" t="s">
        <v>83</v>
      </c>
      <c r="B20" s="2" t="s">
        <v>22</v>
      </c>
      <c r="C20" s="5">
        <v>60939</v>
      </c>
      <c r="D20" s="2" t="s">
        <v>22</v>
      </c>
      <c r="E20" s="2" t="s">
        <v>22</v>
      </c>
      <c r="F20" s="2" t="s">
        <v>22</v>
      </c>
      <c r="G20" s="2" t="s">
        <v>31</v>
      </c>
      <c r="H20" s="2">
        <v>0</v>
      </c>
      <c r="I20" s="2">
        <v>1004009904</v>
      </c>
      <c r="J20" s="2">
        <v>19</v>
      </c>
      <c r="K20" s="2" t="s">
        <v>22</v>
      </c>
    </row>
    <row r="21" spans="1:11" x14ac:dyDescent="0.25">
      <c r="A21" s="2" t="s">
        <v>84</v>
      </c>
      <c r="B21" s="2" t="s">
        <v>22</v>
      </c>
      <c r="C21" s="5">
        <v>301440</v>
      </c>
      <c r="D21" s="2" t="s">
        <v>31</v>
      </c>
      <c r="E21" s="2" t="s">
        <v>31</v>
      </c>
      <c r="F21" s="2" t="s">
        <v>31</v>
      </c>
      <c r="G21" s="2" t="s">
        <v>22</v>
      </c>
      <c r="H21" s="2">
        <v>248.55100000000002</v>
      </c>
      <c r="I21" s="2">
        <v>2000761286</v>
      </c>
      <c r="J21" s="2">
        <v>20</v>
      </c>
      <c r="K21" s="2" t="s">
        <v>31</v>
      </c>
    </row>
    <row r="22" spans="1:11" x14ac:dyDescent="0.25">
      <c r="A22" s="2" t="s">
        <v>85</v>
      </c>
      <c r="B22" s="2" t="s">
        <v>22</v>
      </c>
      <c r="C22" s="5">
        <v>350000</v>
      </c>
      <c r="D22" s="2" t="s">
        <v>31</v>
      </c>
      <c r="E22" s="2" t="s">
        <v>31</v>
      </c>
      <c r="F22" s="2" t="s">
        <v>31</v>
      </c>
      <c r="G22" s="2" t="s">
        <v>22</v>
      </c>
      <c r="H22" s="2">
        <v>0</v>
      </c>
      <c r="I22" s="2">
        <v>2001009984</v>
      </c>
      <c r="J22" s="2">
        <v>21</v>
      </c>
      <c r="K22" s="2" t="s">
        <v>31</v>
      </c>
    </row>
    <row r="23" spans="1:11" x14ac:dyDescent="0.25">
      <c r="A23" s="2" t="s">
        <v>86</v>
      </c>
      <c r="B23" s="2" t="s">
        <v>22</v>
      </c>
      <c r="C23" s="5">
        <v>90000</v>
      </c>
      <c r="D23" s="2" t="s">
        <v>31</v>
      </c>
      <c r="E23" s="2" t="s">
        <v>22</v>
      </c>
      <c r="F23" s="2" t="s">
        <v>31</v>
      </c>
      <c r="G23" s="2" t="s">
        <v>22</v>
      </c>
      <c r="H23" s="2">
        <v>0</v>
      </c>
      <c r="I23" s="2">
        <v>2001009992</v>
      </c>
      <c r="J23" s="2">
        <v>22</v>
      </c>
      <c r="K23" s="2" t="s">
        <v>31</v>
      </c>
    </row>
    <row r="24" spans="1:11" x14ac:dyDescent="0.25">
      <c r="A24" s="2" t="s">
        <v>7</v>
      </c>
      <c r="B24" s="2" t="s">
        <v>22</v>
      </c>
      <c r="C24" s="5">
        <v>308660</v>
      </c>
      <c r="D24" s="2" t="s">
        <v>22</v>
      </c>
      <c r="E24" s="2" t="s">
        <v>22</v>
      </c>
      <c r="F24" s="2" t="s">
        <v>22</v>
      </c>
      <c r="G24" s="2" t="s">
        <v>31</v>
      </c>
      <c r="H24" s="2">
        <v>0</v>
      </c>
      <c r="I24" s="2">
        <v>2004009968</v>
      </c>
      <c r="J24" s="2">
        <v>23</v>
      </c>
      <c r="K24" s="2" t="s">
        <v>31</v>
      </c>
    </row>
    <row r="25" spans="1:11" x14ac:dyDescent="0.25">
      <c r="A25" s="2" t="s">
        <v>86</v>
      </c>
      <c r="B25" s="2" t="s">
        <v>22</v>
      </c>
      <c r="C25" s="5">
        <v>16250.4</v>
      </c>
      <c r="D25" s="2" t="s">
        <v>31</v>
      </c>
      <c r="E25" s="2" t="s">
        <v>22</v>
      </c>
      <c r="F25" s="2" t="s">
        <v>31</v>
      </c>
      <c r="G25" s="2" t="s">
        <v>31</v>
      </c>
      <c r="H25" s="2">
        <v>0</v>
      </c>
      <c r="I25" s="2">
        <v>2004009992</v>
      </c>
      <c r="J25" s="2">
        <v>24</v>
      </c>
      <c r="K25" s="2" t="s">
        <v>31</v>
      </c>
    </row>
    <row r="26" spans="1:11" x14ac:dyDescent="0.25">
      <c r="A26" s="2" t="s">
        <v>86</v>
      </c>
      <c r="B26" s="2" t="s">
        <v>22</v>
      </c>
      <c r="C26" s="5">
        <v>36600</v>
      </c>
      <c r="D26" s="2" t="s">
        <v>31</v>
      </c>
      <c r="E26" s="2" t="s">
        <v>22</v>
      </c>
      <c r="F26" s="2" t="s">
        <v>31</v>
      </c>
      <c r="G26" s="2" t="s">
        <v>31</v>
      </c>
      <c r="H26" s="2">
        <v>0</v>
      </c>
      <c r="I26" s="2">
        <v>2004009992</v>
      </c>
      <c r="J26" s="2">
        <v>25</v>
      </c>
      <c r="K26" s="2" t="s">
        <v>31</v>
      </c>
    </row>
    <row r="27" spans="1:11" x14ac:dyDescent="0.25">
      <c r="C27" s="5">
        <v>1917329.39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10563-CAD4-4763-942C-22DCE35BDDC2}">
  <dimension ref="A1:AI27"/>
  <sheetViews>
    <sheetView workbookViewId="0">
      <selection activeCell="L3" sqref="L3"/>
    </sheetView>
  </sheetViews>
  <sheetFormatPr defaultRowHeight="15" x14ac:dyDescent="0.25"/>
  <cols>
    <col min="1" max="1" width="18.140625" style="3" customWidth="1"/>
    <col min="2" max="2" width="13.7109375" style="3" customWidth="1"/>
    <col min="3" max="3" width="7" style="3" bestFit="1" customWidth="1"/>
    <col min="4" max="4" width="11.140625" style="3" bestFit="1" customWidth="1"/>
    <col min="5" max="5" width="15.28515625" style="3" customWidth="1"/>
    <col min="6" max="6" width="7.28515625" style="3" bestFit="1" customWidth="1"/>
    <col min="7" max="7" width="9.28515625" style="3" customWidth="1"/>
    <col min="8" max="8" width="22.5703125" style="3" bestFit="1" customWidth="1"/>
    <col min="9" max="9" width="16.42578125" style="3" bestFit="1" customWidth="1"/>
    <col min="10" max="10" width="19.5703125" style="3" bestFit="1" customWidth="1"/>
    <col min="11" max="11" width="10.7109375" style="6" customWidth="1"/>
    <col min="12" max="12" width="18.140625" style="3" customWidth="1"/>
    <col min="13" max="13" width="14.28515625" style="3" customWidth="1"/>
    <col min="14" max="15" width="12.140625" style="3" customWidth="1"/>
    <col min="16" max="16" width="44.42578125" style="3" customWidth="1"/>
    <col min="17" max="18" width="13.42578125" style="3" customWidth="1"/>
    <col min="19" max="19" width="13.42578125" style="4" customWidth="1"/>
    <col min="20" max="20" width="18.28515625" style="3" customWidth="1"/>
    <col min="21" max="21" width="11.140625" style="3" bestFit="1" customWidth="1"/>
    <col min="22" max="22" width="21.42578125" style="3" customWidth="1"/>
    <col min="23" max="23" width="24.85546875" style="3" customWidth="1"/>
    <col min="24" max="24" width="14.28515625" style="3" customWidth="1"/>
    <col min="25" max="27" width="9.42578125" style="3" customWidth="1"/>
    <col min="28" max="28" width="11.140625" style="3" customWidth="1"/>
    <col min="29" max="33" width="14.28515625" style="3" customWidth="1"/>
    <col min="34" max="34" width="18.7109375" style="3" bestFit="1" customWidth="1"/>
    <col min="35" max="35" width="17.85546875" style="3" customWidth="1"/>
    <col min="36" max="16384" width="9.140625" style="3"/>
  </cols>
  <sheetData>
    <row r="1" spans="1:35" ht="120" x14ac:dyDescent="0.25">
      <c r="A1" s="3" t="s">
        <v>87</v>
      </c>
      <c r="B1" s="3" t="s">
        <v>88</v>
      </c>
      <c r="C1" s="3" t="s">
        <v>89</v>
      </c>
      <c r="D1" s="3" t="s">
        <v>90</v>
      </c>
      <c r="E1" s="3" t="s">
        <v>91</v>
      </c>
      <c r="F1" s="3" t="s">
        <v>92</v>
      </c>
      <c r="G1" s="3" t="s">
        <v>93</v>
      </c>
      <c r="H1" s="3" t="s">
        <v>94</v>
      </c>
      <c r="I1" s="3" t="s">
        <v>95</v>
      </c>
      <c r="J1" s="3" t="s">
        <v>56</v>
      </c>
      <c r="K1" s="6" t="s">
        <v>96</v>
      </c>
      <c r="L1" s="3" t="s">
        <v>97</v>
      </c>
      <c r="M1" s="3" t="s">
        <v>98</v>
      </c>
      <c r="N1" s="3" t="s">
        <v>99</v>
      </c>
      <c r="O1" s="3" t="s">
        <v>100</v>
      </c>
      <c r="P1" s="3" t="s">
        <v>101</v>
      </c>
      <c r="Q1" s="3" t="s">
        <v>102</v>
      </c>
      <c r="R1" s="3" t="s">
        <v>103</v>
      </c>
      <c r="S1" s="4" t="s">
        <v>104</v>
      </c>
      <c r="T1" s="3" t="s">
        <v>105</v>
      </c>
      <c r="U1" s="3" t="s">
        <v>106</v>
      </c>
      <c r="V1" s="3" t="s">
        <v>107</v>
      </c>
      <c r="W1" s="3" t="s">
        <v>108</v>
      </c>
      <c r="X1" s="3" t="s">
        <v>109</v>
      </c>
      <c r="Y1" s="3" t="s">
        <v>110</v>
      </c>
      <c r="Z1" s="3" t="s">
        <v>111</v>
      </c>
      <c r="AA1" s="3" t="s">
        <v>112</v>
      </c>
      <c r="AB1" s="3" t="s">
        <v>113</v>
      </c>
      <c r="AC1" s="3" t="s">
        <v>26</v>
      </c>
      <c r="AD1" s="3" t="s">
        <v>27</v>
      </c>
      <c r="AE1" s="3" t="s">
        <v>28</v>
      </c>
      <c r="AF1" s="3" t="s">
        <v>71</v>
      </c>
      <c r="AG1" s="3" t="s">
        <v>114</v>
      </c>
      <c r="AH1" s="3" t="s">
        <v>29</v>
      </c>
      <c r="AI1" s="3" t="s">
        <v>115</v>
      </c>
    </row>
    <row r="2" spans="1:35" ht="60" hidden="1" x14ac:dyDescent="0.25">
      <c r="A2" s="3" t="s">
        <v>116</v>
      </c>
      <c r="B2" s="3" t="s">
        <v>117</v>
      </c>
      <c r="C2" s="3" t="s">
        <v>118</v>
      </c>
      <c r="D2" s="3" t="s">
        <v>119</v>
      </c>
      <c r="E2" s="3" t="s">
        <v>12</v>
      </c>
      <c r="F2" s="3" t="s">
        <v>11</v>
      </c>
      <c r="G2" s="3" t="s">
        <v>22</v>
      </c>
      <c r="H2" s="3" t="s">
        <v>120</v>
      </c>
      <c r="I2" s="3" t="s">
        <v>121</v>
      </c>
      <c r="J2" s="3" t="s">
        <v>5</v>
      </c>
      <c r="K2" s="6">
        <v>1</v>
      </c>
      <c r="L2" s="3">
        <v>3272</v>
      </c>
      <c r="M2" s="3" t="s">
        <v>122</v>
      </c>
      <c r="N2" s="3" t="s">
        <v>123</v>
      </c>
      <c r="O2" s="3" t="s">
        <v>124</v>
      </c>
      <c r="P2" s="3" t="s">
        <v>125</v>
      </c>
      <c r="Q2" s="4">
        <v>28680.809999999998</v>
      </c>
      <c r="R2" s="4">
        <v>28680.81</v>
      </c>
      <c r="S2" s="4">
        <v>28680.809999999998</v>
      </c>
      <c r="T2" s="3">
        <v>0</v>
      </c>
      <c r="U2" s="3" t="s">
        <v>34</v>
      </c>
      <c r="V2" s="4">
        <v>28681</v>
      </c>
      <c r="W2" s="4">
        <v>28681</v>
      </c>
      <c r="X2" s="44">
        <v>1</v>
      </c>
      <c r="Y2" s="3" t="s">
        <v>22</v>
      </c>
      <c r="Z2" s="3" t="s">
        <v>31</v>
      </c>
      <c r="AA2" s="3">
        <v>42.81</v>
      </c>
      <c r="AB2" s="3">
        <v>43.81</v>
      </c>
      <c r="AC2" s="3" t="s">
        <v>22</v>
      </c>
      <c r="AD2" s="3" t="s">
        <v>22</v>
      </c>
      <c r="AE2" s="3" t="s">
        <v>22</v>
      </c>
      <c r="AF2" s="3" t="s">
        <v>31</v>
      </c>
      <c r="AG2" s="3" t="s">
        <v>31</v>
      </c>
      <c r="AH2" s="3">
        <v>25.75</v>
      </c>
      <c r="AI2" s="3" t="s">
        <v>126</v>
      </c>
    </row>
    <row r="3" spans="1:35" ht="180" hidden="1" x14ac:dyDescent="0.25">
      <c r="A3" s="3" t="s">
        <v>127</v>
      </c>
      <c r="B3" s="3" t="s">
        <v>304</v>
      </c>
      <c r="C3" s="3" t="s">
        <v>128</v>
      </c>
      <c r="D3" s="3" t="s">
        <v>129</v>
      </c>
      <c r="E3" s="3" t="s">
        <v>303</v>
      </c>
      <c r="F3" s="3" t="s">
        <v>8</v>
      </c>
      <c r="G3" s="3" t="s">
        <v>22</v>
      </c>
      <c r="H3" s="3" t="s">
        <v>130</v>
      </c>
      <c r="I3" s="3" t="s">
        <v>131</v>
      </c>
      <c r="J3" s="3" t="s">
        <v>3</v>
      </c>
      <c r="K3" s="6">
        <v>1</v>
      </c>
      <c r="L3" s="3">
        <v>2014</v>
      </c>
      <c r="M3" s="3" t="s">
        <v>132</v>
      </c>
      <c r="N3" s="3" t="s">
        <v>133</v>
      </c>
      <c r="O3" s="3" t="s">
        <v>134</v>
      </c>
      <c r="P3" s="3" t="s">
        <v>135</v>
      </c>
      <c r="Q3" s="4">
        <v>301440</v>
      </c>
      <c r="R3" s="3">
        <v>301440</v>
      </c>
      <c r="S3" s="4">
        <v>301440</v>
      </c>
      <c r="T3" s="3">
        <v>0</v>
      </c>
      <c r="U3" s="3" t="s">
        <v>30</v>
      </c>
      <c r="V3" s="4">
        <v>301440</v>
      </c>
      <c r="W3" s="4">
        <v>301440</v>
      </c>
      <c r="X3" s="44">
        <v>1</v>
      </c>
      <c r="Y3" s="3" t="s">
        <v>22</v>
      </c>
      <c r="Z3" s="3" t="s">
        <v>31</v>
      </c>
      <c r="AA3" s="3">
        <v>26.66</v>
      </c>
      <c r="AB3" s="3">
        <v>50</v>
      </c>
      <c r="AC3" s="3" t="s">
        <v>31</v>
      </c>
      <c r="AD3" s="3" t="s">
        <v>31</v>
      </c>
      <c r="AE3" s="3" t="s">
        <v>31</v>
      </c>
      <c r="AF3" s="3" t="s">
        <v>22</v>
      </c>
      <c r="AG3" s="3" t="s">
        <v>22</v>
      </c>
      <c r="AH3" s="3">
        <v>248.55100000000002</v>
      </c>
      <c r="AI3" s="3" t="s">
        <v>136</v>
      </c>
    </row>
    <row r="4" spans="1:35" ht="105" hidden="1" x14ac:dyDescent="0.25">
      <c r="A4" s="3" t="s">
        <v>137</v>
      </c>
      <c r="B4" s="3" t="s">
        <v>305</v>
      </c>
      <c r="C4" s="3" t="s">
        <v>138</v>
      </c>
      <c r="D4" s="3" t="s">
        <v>139</v>
      </c>
      <c r="E4" s="3" t="s">
        <v>82</v>
      </c>
      <c r="F4" s="3" t="s">
        <v>8</v>
      </c>
      <c r="G4" s="3" t="s">
        <v>22</v>
      </c>
      <c r="H4" s="3" t="s">
        <v>120</v>
      </c>
      <c r="I4" s="3" t="s">
        <v>140</v>
      </c>
      <c r="J4" s="3" t="s">
        <v>3</v>
      </c>
      <c r="K4" s="6">
        <v>1</v>
      </c>
      <c r="L4" s="3">
        <v>3154</v>
      </c>
      <c r="M4" s="3" t="s">
        <v>141</v>
      </c>
      <c r="N4" s="3">
        <v>3488727160</v>
      </c>
      <c r="O4" s="3" t="s">
        <v>142</v>
      </c>
      <c r="P4" s="3" t="s">
        <v>143</v>
      </c>
      <c r="Q4" s="4">
        <v>81000</v>
      </c>
      <c r="R4" s="3">
        <v>81000</v>
      </c>
      <c r="S4" s="4">
        <v>81000</v>
      </c>
      <c r="T4" s="3">
        <v>0</v>
      </c>
      <c r="U4" s="3" t="s">
        <v>30</v>
      </c>
      <c r="V4" s="4">
        <v>81000</v>
      </c>
      <c r="W4" s="4">
        <v>81000</v>
      </c>
      <c r="X4" s="44">
        <v>1</v>
      </c>
      <c r="Y4" s="3" t="s">
        <v>22</v>
      </c>
      <c r="Z4" s="3" t="s">
        <v>31</v>
      </c>
      <c r="AA4" s="3">
        <v>60.08</v>
      </c>
      <c r="AB4" s="3">
        <v>0.61199999999999999</v>
      </c>
      <c r="AC4" s="3" t="s">
        <v>31</v>
      </c>
      <c r="AD4" s="3" t="s">
        <v>31</v>
      </c>
      <c r="AE4" s="3" t="s">
        <v>31</v>
      </c>
      <c r="AF4" s="3" t="s">
        <v>31</v>
      </c>
      <c r="AG4" s="3" t="s">
        <v>31</v>
      </c>
      <c r="AH4" s="3">
        <v>20.14</v>
      </c>
      <c r="AI4" s="3" t="s">
        <v>126</v>
      </c>
    </row>
    <row r="5" spans="1:35" ht="180" hidden="1" x14ac:dyDescent="0.25">
      <c r="A5" s="3" t="s">
        <v>144</v>
      </c>
      <c r="B5" s="3" t="s">
        <v>145</v>
      </c>
      <c r="C5" s="3" t="s">
        <v>146</v>
      </c>
      <c r="D5" s="3" t="s">
        <v>139</v>
      </c>
      <c r="E5" s="3" t="s">
        <v>9</v>
      </c>
      <c r="F5" s="3" t="s">
        <v>8</v>
      </c>
      <c r="G5" s="3" t="s">
        <v>22</v>
      </c>
      <c r="H5" s="3" t="s">
        <v>120</v>
      </c>
      <c r="I5" s="3" t="s">
        <v>147</v>
      </c>
      <c r="J5" s="3" t="s">
        <v>5</v>
      </c>
      <c r="K5" s="6">
        <v>1</v>
      </c>
      <c r="L5" s="3">
        <v>1970</v>
      </c>
      <c r="M5" s="3" t="s">
        <v>148</v>
      </c>
      <c r="N5" s="3" t="s">
        <v>149</v>
      </c>
      <c r="O5" s="3" t="s">
        <v>150</v>
      </c>
      <c r="P5" s="3" t="s">
        <v>151</v>
      </c>
      <c r="Q5" s="4">
        <v>32500.799999999999</v>
      </c>
      <c r="R5" s="4">
        <v>32500.799999999999</v>
      </c>
      <c r="S5" s="4">
        <v>32500.799999999999</v>
      </c>
      <c r="T5" s="3">
        <v>0</v>
      </c>
      <c r="U5" s="3" t="s">
        <v>34</v>
      </c>
      <c r="V5" s="4">
        <v>32501</v>
      </c>
      <c r="W5" s="4">
        <v>32501</v>
      </c>
      <c r="X5" s="44">
        <v>1</v>
      </c>
      <c r="Y5" s="3" t="s">
        <v>22</v>
      </c>
      <c r="Z5" s="3" t="s">
        <v>31</v>
      </c>
      <c r="AA5" s="3">
        <v>69.25</v>
      </c>
      <c r="AB5" s="3">
        <v>70.25</v>
      </c>
      <c r="AC5" s="3" t="s">
        <v>22</v>
      </c>
      <c r="AD5" s="3" t="s">
        <v>22</v>
      </c>
      <c r="AE5" s="3" t="s">
        <v>31</v>
      </c>
      <c r="AF5" s="3" t="s">
        <v>22</v>
      </c>
      <c r="AG5" s="3" t="s">
        <v>22</v>
      </c>
      <c r="AH5" s="3">
        <v>14.96</v>
      </c>
      <c r="AI5" s="3" t="s">
        <v>126</v>
      </c>
    </row>
    <row r="6" spans="1:35" ht="180" hidden="1" x14ac:dyDescent="0.25">
      <c r="A6" s="3" t="s">
        <v>152</v>
      </c>
      <c r="B6" s="3" t="s">
        <v>153</v>
      </c>
      <c r="C6" s="3" t="s">
        <v>154</v>
      </c>
      <c r="D6" s="3" t="s">
        <v>155</v>
      </c>
      <c r="E6" s="3" t="s">
        <v>86</v>
      </c>
      <c r="F6" s="3" t="s">
        <v>8</v>
      </c>
      <c r="G6" s="3" t="s">
        <v>22</v>
      </c>
      <c r="H6" s="3" t="s">
        <v>130</v>
      </c>
      <c r="I6" s="3" t="s">
        <v>156</v>
      </c>
      <c r="J6" s="3" t="s">
        <v>5</v>
      </c>
      <c r="K6" s="6">
        <v>1</v>
      </c>
      <c r="L6" s="3">
        <v>629</v>
      </c>
      <c r="M6" s="3" t="s">
        <v>157</v>
      </c>
      <c r="N6" s="3" t="s">
        <v>158</v>
      </c>
      <c r="O6" s="3" t="s">
        <v>159</v>
      </c>
      <c r="P6" s="3" t="s">
        <v>151</v>
      </c>
      <c r="Q6" s="4">
        <v>16250.4</v>
      </c>
      <c r="R6" s="4">
        <v>16250.4</v>
      </c>
      <c r="S6" s="4">
        <v>16250.4</v>
      </c>
      <c r="T6" s="3">
        <v>0</v>
      </c>
      <c r="U6" s="3" t="s">
        <v>34</v>
      </c>
      <c r="V6" s="4"/>
      <c r="W6" s="4">
        <v>16250.4</v>
      </c>
      <c r="X6" s="44" t="e">
        <v>#DIV/0!</v>
      </c>
      <c r="AC6" s="3" t="s">
        <v>31</v>
      </c>
      <c r="AD6" s="3" t="s">
        <v>22</v>
      </c>
      <c r="AE6" s="3" t="s">
        <v>31</v>
      </c>
      <c r="AF6" s="3" t="s">
        <v>31</v>
      </c>
      <c r="AG6" s="3" t="s">
        <v>22</v>
      </c>
      <c r="AI6" s="3" t="s">
        <v>160</v>
      </c>
    </row>
    <row r="7" spans="1:35" ht="105" hidden="1" x14ac:dyDescent="0.25">
      <c r="A7" s="3" t="s">
        <v>152</v>
      </c>
      <c r="B7" s="3" t="s">
        <v>161</v>
      </c>
      <c r="C7" s="3" t="s">
        <v>154</v>
      </c>
      <c r="D7" s="3" t="s">
        <v>155</v>
      </c>
      <c r="E7" s="3" t="s">
        <v>86</v>
      </c>
      <c r="F7" s="3" t="s">
        <v>8</v>
      </c>
      <c r="G7" s="3" t="s">
        <v>22</v>
      </c>
      <c r="H7" s="3" t="s">
        <v>130</v>
      </c>
      <c r="I7" s="3" t="s">
        <v>156</v>
      </c>
      <c r="J7" s="3" t="s">
        <v>3</v>
      </c>
      <c r="K7" s="6">
        <v>1</v>
      </c>
      <c r="L7" s="3">
        <v>629</v>
      </c>
      <c r="M7" s="3" t="s">
        <v>157</v>
      </c>
      <c r="N7" s="3" t="s">
        <v>158</v>
      </c>
      <c r="O7" s="3" t="s">
        <v>159</v>
      </c>
      <c r="P7" s="3" t="s">
        <v>162</v>
      </c>
      <c r="Q7" s="4">
        <v>107600</v>
      </c>
      <c r="R7" s="3">
        <v>90000</v>
      </c>
      <c r="S7" s="4">
        <v>90000</v>
      </c>
      <c r="T7" s="3">
        <v>0</v>
      </c>
      <c r="U7" s="3" t="s">
        <v>30</v>
      </c>
      <c r="V7" s="4"/>
      <c r="W7" s="4">
        <v>90000</v>
      </c>
      <c r="X7" s="44" t="e">
        <v>#DIV/0!</v>
      </c>
      <c r="AA7" s="3">
        <v>33.07</v>
      </c>
      <c r="AC7" s="3" t="s">
        <v>31</v>
      </c>
      <c r="AD7" s="3" t="s">
        <v>22</v>
      </c>
      <c r="AE7" s="3" t="s">
        <v>31</v>
      </c>
      <c r="AF7" s="3" t="s">
        <v>22</v>
      </c>
      <c r="AG7" s="3" t="s">
        <v>22</v>
      </c>
      <c r="AI7" s="3" t="s">
        <v>163</v>
      </c>
    </row>
    <row r="8" spans="1:35" ht="60" x14ac:dyDescent="0.25">
      <c r="A8" s="3" t="s">
        <v>152</v>
      </c>
      <c r="B8" s="3" t="s">
        <v>164</v>
      </c>
      <c r="C8" s="3" t="s">
        <v>154</v>
      </c>
      <c r="D8" s="3" t="s">
        <v>155</v>
      </c>
      <c r="E8" s="3" t="s">
        <v>86</v>
      </c>
      <c r="F8" s="3" t="s">
        <v>8</v>
      </c>
      <c r="G8" s="3" t="s">
        <v>22</v>
      </c>
      <c r="H8" s="3" t="s">
        <v>130</v>
      </c>
      <c r="I8" s="3" t="s">
        <v>156</v>
      </c>
      <c r="J8" s="3" t="s">
        <v>43</v>
      </c>
      <c r="K8" s="6">
        <v>1</v>
      </c>
      <c r="L8" s="3">
        <v>629</v>
      </c>
      <c r="M8" s="3" t="s">
        <v>157</v>
      </c>
      <c r="N8" s="3" t="s">
        <v>158</v>
      </c>
      <c r="O8" s="3" t="s">
        <v>159</v>
      </c>
      <c r="P8" s="3" t="s">
        <v>165</v>
      </c>
      <c r="Q8" s="4">
        <v>36600</v>
      </c>
      <c r="R8" s="4">
        <v>36600</v>
      </c>
      <c r="S8" s="4">
        <v>36600</v>
      </c>
      <c r="T8" s="3">
        <v>0</v>
      </c>
      <c r="U8" s="3" t="s">
        <v>34</v>
      </c>
      <c r="V8" s="4"/>
      <c r="W8" s="4">
        <v>36600</v>
      </c>
      <c r="X8" s="44" t="e">
        <v>#DIV/0!</v>
      </c>
      <c r="AC8" s="3" t="s">
        <v>31</v>
      </c>
      <c r="AD8" s="3" t="s">
        <v>22</v>
      </c>
      <c r="AE8" s="3" t="s">
        <v>31</v>
      </c>
      <c r="AF8" s="3" t="s">
        <v>31</v>
      </c>
      <c r="AG8" s="3" t="s">
        <v>22</v>
      </c>
      <c r="AI8" s="3" t="s">
        <v>166</v>
      </c>
    </row>
    <row r="9" spans="1:35" ht="180" hidden="1" x14ac:dyDescent="0.25">
      <c r="A9" s="3" t="s">
        <v>167</v>
      </c>
      <c r="B9" s="3" t="s">
        <v>168</v>
      </c>
      <c r="C9" s="3" t="s">
        <v>169</v>
      </c>
      <c r="D9" s="3" t="s">
        <v>170</v>
      </c>
      <c r="E9" s="3" t="s">
        <v>78</v>
      </c>
      <c r="F9" s="3" t="s">
        <v>11</v>
      </c>
      <c r="G9" s="3" t="s">
        <v>22</v>
      </c>
      <c r="H9" s="3" t="s">
        <v>130</v>
      </c>
      <c r="I9" s="3" t="s">
        <v>171</v>
      </c>
      <c r="J9" s="3" t="s">
        <v>5</v>
      </c>
      <c r="K9" s="6">
        <v>1</v>
      </c>
      <c r="L9" s="3">
        <v>3913</v>
      </c>
      <c r="M9" s="3" t="s">
        <v>172</v>
      </c>
      <c r="N9" s="3" t="s">
        <v>173</v>
      </c>
      <c r="O9" s="3" t="s">
        <v>174</v>
      </c>
      <c r="P9" s="3" t="s">
        <v>151</v>
      </c>
      <c r="Q9" s="4">
        <v>48751.199999999997</v>
      </c>
      <c r="R9" s="3">
        <v>48751.199999999997</v>
      </c>
      <c r="S9" s="4">
        <v>35000</v>
      </c>
      <c r="T9" s="3">
        <v>0</v>
      </c>
      <c r="U9" s="3" t="s">
        <v>175</v>
      </c>
      <c r="V9" s="4">
        <v>48751</v>
      </c>
      <c r="W9" s="4">
        <v>35000</v>
      </c>
      <c r="X9" s="44">
        <v>0.71793399109761846</v>
      </c>
      <c r="Y9" s="3" t="s">
        <v>22</v>
      </c>
      <c r="Z9" s="3" t="s">
        <v>31</v>
      </c>
      <c r="AA9" s="3">
        <v>59.67</v>
      </c>
      <c r="AB9" s="3">
        <v>62</v>
      </c>
      <c r="AC9" s="3" t="s">
        <v>31</v>
      </c>
      <c r="AD9" s="3" t="s">
        <v>31</v>
      </c>
      <c r="AE9" s="3" t="s">
        <v>31</v>
      </c>
      <c r="AF9" s="3" t="s">
        <v>22</v>
      </c>
      <c r="AG9" s="3" t="s">
        <v>22</v>
      </c>
      <c r="AH9" s="3">
        <v>74.95</v>
      </c>
      <c r="AI9" s="3" t="s">
        <v>176</v>
      </c>
    </row>
    <row r="10" spans="1:35" ht="180" hidden="1" x14ac:dyDescent="0.25">
      <c r="A10" s="3" t="s">
        <v>177</v>
      </c>
      <c r="B10" s="3" t="s">
        <v>178</v>
      </c>
      <c r="C10" s="3" t="s">
        <v>179</v>
      </c>
      <c r="D10" s="3" t="s">
        <v>119</v>
      </c>
      <c r="E10" s="3" t="s">
        <v>17</v>
      </c>
      <c r="F10" s="3" t="s">
        <v>16</v>
      </c>
      <c r="G10" s="3" t="s">
        <v>22</v>
      </c>
      <c r="H10" s="3" t="s">
        <v>120</v>
      </c>
      <c r="I10" s="3" t="s">
        <v>180</v>
      </c>
      <c r="J10" s="3" t="s">
        <v>5</v>
      </c>
      <c r="K10" s="6">
        <v>1</v>
      </c>
      <c r="L10" s="3">
        <v>1926</v>
      </c>
      <c r="M10" s="3" t="s">
        <v>181</v>
      </c>
      <c r="N10" s="3" t="s">
        <v>182</v>
      </c>
      <c r="O10" s="3" t="s">
        <v>183</v>
      </c>
      <c r="P10" s="3" t="s">
        <v>151</v>
      </c>
      <c r="Q10" s="4">
        <v>32500</v>
      </c>
      <c r="R10" s="3">
        <v>32500</v>
      </c>
      <c r="S10" s="4">
        <v>32500</v>
      </c>
      <c r="T10" s="3">
        <v>0</v>
      </c>
      <c r="U10" s="3" t="s">
        <v>184</v>
      </c>
      <c r="V10" s="4">
        <v>32500</v>
      </c>
      <c r="W10" s="4">
        <v>32500</v>
      </c>
      <c r="X10" s="44">
        <v>1</v>
      </c>
      <c r="Y10" s="3" t="s">
        <v>22</v>
      </c>
      <c r="Z10" s="3" t="s">
        <v>31</v>
      </c>
      <c r="AA10" s="3">
        <v>0.63561128093535701</v>
      </c>
      <c r="AB10" s="3">
        <v>0.66</v>
      </c>
      <c r="AC10" s="3" t="s">
        <v>22</v>
      </c>
      <c r="AD10" s="3" t="s">
        <v>31</v>
      </c>
      <c r="AE10" s="3" t="s">
        <v>31</v>
      </c>
      <c r="AF10" s="3" t="s">
        <v>31</v>
      </c>
      <c r="AG10" s="3" t="s">
        <v>31</v>
      </c>
      <c r="AH10" s="3">
        <v>35.304500000000616</v>
      </c>
      <c r="AI10" s="3" t="s">
        <v>185</v>
      </c>
    </row>
    <row r="11" spans="1:35" ht="225" hidden="1" x14ac:dyDescent="0.25">
      <c r="A11" s="3" t="s">
        <v>186</v>
      </c>
      <c r="B11" s="3" t="s">
        <v>187</v>
      </c>
      <c r="C11" s="3" t="s">
        <v>188</v>
      </c>
      <c r="D11" s="3" t="s">
        <v>139</v>
      </c>
      <c r="E11" s="3" t="s">
        <v>7</v>
      </c>
      <c r="F11" s="3" t="s">
        <v>6</v>
      </c>
      <c r="G11" s="3" t="s">
        <v>22</v>
      </c>
      <c r="H11" s="3" t="s">
        <v>120</v>
      </c>
      <c r="I11" s="3" t="s">
        <v>189</v>
      </c>
      <c r="J11" s="3" t="s">
        <v>42</v>
      </c>
      <c r="K11" s="6">
        <v>1</v>
      </c>
      <c r="L11" s="3">
        <v>849</v>
      </c>
      <c r="M11" s="3" t="s">
        <v>190</v>
      </c>
      <c r="N11" s="3" t="s">
        <v>191</v>
      </c>
      <c r="O11" s="3" t="s">
        <v>192</v>
      </c>
      <c r="P11" s="3" t="s">
        <v>193</v>
      </c>
      <c r="Q11" s="4">
        <v>308660</v>
      </c>
      <c r="R11" s="3">
        <v>308660</v>
      </c>
      <c r="S11" s="4">
        <v>308660</v>
      </c>
      <c r="T11" s="3">
        <v>0</v>
      </c>
      <c r="U11" s="3" t="s">
        <v>32</v>
      </c>
      <c r="V11" s="4">
        <v>308660</v>
      </c>
      <c r="W11" s="4">
        <v>308660</v>
      </c>
      <c r="X11" s="44">
        <v>1</v>
      </c>
      <c r="Y11" s="3" t="s">
        <v>22</v>
      </c>
      <c r="Z11" s="3" t="s">
        <v>22</v>
      </c>
      <c r="AA11" s="3">
        <v>35.619999999999997</v>
      </c>
      <c r="AC11" s="3" t="s">
        <v>22</v>
      </c>
      <c r="AD11" s="3" t="s">
        <v>22</v>
      </c>
      <c r="AE11" s="3" t="s">
        <v>22</v>
      </c>
      <c r="AF11" s="3" t="s">
        <v>31</v>
      </c>
      <c r="AG11" s="3" t="s">
        <v>31</v>
      </c>
      <c r="AI11" s="3" t="s">
        <v>194</v>
      </c>
    </row>
    <row r="12" spans="1:35" ht="135" hidden="1" x14ac:dyDescent="0.25">
      <c r="A12" s="3" t="s">
        <v>195</v>
      </c>
      <c r="B12" s="3" t="s">
        <v>196</v>
      </c>
      <c r="C12" s="3" t="s">
        <v>197</v>
      </c>
      <c r="D12" s="3" t="s">
        <v>155</v>
      </c>
      <c r="E12" s="3" t="s">
        <v>75</v>
      </c>
      <c r="F12" s="3" t="s">
        <v>6</v>
      </c>
      <c r="G12" s="3" t="s">
        <v>22</v>
      </c>
      <c r="H12" s="3" t="s">
        <v>130</v>
      </c>
      <c r="I12" s="3" t="s">
        <v>198</v>
      </c>
      <c r="J12" s="3" t="s">
        <v>5</v>
      </c>
      <c r="K12" s="6">
        <v>1</v>
      </c>
      <c r="L12" s="3">
        <v>520</v>
      </c>
      <c r="M12" s="3" t="s">
        <v>199</v>
      </c>
      <c r="N12" s="3" t="s">
        <v>200</v>
      </c>
      <c r="O12" s="3" t="s">
        <v>201</v>
      </c>
      <c r="P12" s="3" t="s">
        <v>202</v>
      </c>
      <c r="Q12" s="4">
        <v>55555.56</v>
      </c>
      <c r="R12" s="3">
        <v>55555.56</v>
      </c>
      <c r="S12" s="4">
        <v>50000</v>
      </c>
      <c r="T12" s="3">
        <v>0</v>
      </c>
      <c r="U12" s="3" t="s">
        <v>175</v>
      </c>
      <c r="V12" s="4">
        <v>55556</v>
      </c>
      <c r="W12" s="4">
        <v>50000</v>
      </c>
      <c r="X12" s="44">
        <v>0.89999280005759952</v>
      </c>
      <c r="Y12" s="3" t="s">
        <v>22</v>
      </c>
      <c r="Z12" s="3" t="s">
        <v>22</v>
      </c>
      <c r="AA12" s="3">
        <v>12.68</v>
      </c>
      <c r="AB12" s="3">
        <v>80</v>
      </c>
      <c r="AC12" s="3" t="s">
        <v>31</v>
      </c>
      <c r="AD12" s="3" t="s">
        <v>22</v>
      </c>
      <c r="AE12" s="3" t="s">
        <v>31</v>
      </c>
      <c r="AF12" s="3" t="s">
        <v>22</v>
      </c>
      <c r="AG12" s="3" t="s">
        <v>22</v>
      </c>
      <c r="AH12" s="3">
        <v>222.44</v>
      </c>
      <c r="AI12" s="3" t="s">
        <v>126</v>
      </c>
    </row>
    <row r="13" spans="1:35" ht="180" hidden="1" x14ac:dyDescent="0.25">
      <c r="A13" s="3" t="s">
        <v>203</v>
      </c>
      <c r="B13" s="3" t="s">
        <v>204</v>
      </c>
      <c r="C13" s="3" t="s">
        <v>205</v>
      </c>
      <c r="D13" s="3" t="s">
        <v>155</v>
      </c>
      <c r="E13" s="3" t="s">
        <v>75</v>
      </c>
      <c r="F13" s="3" t="s">
        <v>6</v>
      </c>
      <c r="G13" s="3" t="s">
        <v>22</v>
      </c>
      <c r="H13" s="3" t="s">
        <v>130</v>
      </c>
      <c r="I13" s="3" t="s">
        <v>206</v>
      </c>
      <c r="J13" s="3" t="s">
        <v>3</v>
      </c>
      <c r="K13" s="6">
        <v>1</v>
      </c>
      <c r="L13" s="3">
        <v>520</v>
      </c>
      <c r="M13" s="3" t="s">
        <v>199</v>
      </c>
      <c r="N13" s="3" t="s">
        <v>200</v>
      </c>
      <c r="O13" s="3" t="s">
        <v>201</v>
      </c>
      <c r="P13" s="3" t="s">
        <v>207</v>
      </c>
      <c r="Q13" s="4">
        <v>122815.86999999998</v>
      </c>
      <c r="R13" s="3">
        <v>122815.87</v>
      </c>
      <c r="S13" s="4">
        <v>122815.86999999998</v>
      </c>
      <c r="T13" s="3">
        <v>0</v>
      </c>
      <c r="U13" s="3" t="s">
        <v>32</v>
      </c>
      <c r="V13" s="4">
        <v>122815.86999999998</v>
      </c>
      <c r="W13" s="4">
        <v>122815.86999999998</v>
      </c>
      <c r="X13" s="44">
        <v>1</v>
      </c>
      <c r="Y13" s="3" t="s">
        <v>22</v>
      </c>
      <c r="Z13" s="3" t="s">
        <v>22</v>
      </c>
      <c r="AA13" s="3">
        <v>12.68</v>
      </c>
      <c r="AB13" s="3">
        <v>80</v>
      </c>
      <c r="AC13" s="3" t="s">
        <v>22</v>
      </c>
      <c r="AD13" s="3" t="s">
        <v>22</v>
      </c>
      <c r="AE13" s="3" t="s">
        <v>31</v>
      </c>
      <c r="AF13" s="3" t="s">
        <v>31</v>
      </c>
      <c r="AG13" s="3" t="s">
        <v>22</v>
      </c>
      <c r="AH13" s="3">
        <v>189.4</v>
      </c>
      <c r="AI13" s="3" t="s">
        <v>126</v>
      </c>
    </row>
    <row r="14" spans="1:35" ht="210" hidden="1" x14ac:dyDescent="0.25">
      <c r="A14" s="3" t="s">
        <v>208</v>
      </c>
      <c r="B14" s="3" t="s">
        <v>209</v>
      </c>
      <c r="C14" s="3" t="s">
        <v>210</v>
      </c>
      <c r="D14" s="3" t="s">
        <v>139</v>
      </c>
      <c r="E14" s="3" t="s">
        <v>79</v>
      </c>
      <c r="F14" s="3" t="s">
        <v>16</v>
      </c>
      <c r="G14" s="3" t="s">
        <v>22</v>
      </c>
      <c r="H14" s="3" t="s">
        <v>120</v>
      </c>
      <c r="I14" s="3" t="s">
        <v>211</v>
      </c>
      <c r="J14" s="3" t="s">
        <v>5</v>
      </c>
      <c r="K14" s="6">
        <v>1</v>
      </c>
      <c r="L14" s="3">
        <v>1914</v>
      </c>
      <c r="M14" s="3" t="s">
        <v>212</v>
      </c>
      <c r="N14" s="3" t="s">
        <v>213</v>
      </c>
      <c r="O14" s="3" t="s">
        <v>214</v>
      </c>
      <c r="P14" s="3" t="s">
        <v>33</v>
      </c>
      <c r="Q14" s="4">
        <v>48751.199999999997</v>
      </c>
      <c r="R14" s="3">
        <v>48751.199999999997</v>
      </c>
      <c r="S14" s="4">
        <v>40000</v>
      </c>
      <c r="T14" s="3">
        <v>0</v>
      </c>
      <c r="U14" s="3" t="s">
        <v>184</v>
      </c>
      <c r="V14" s="4">
        <v>48751.199999999997</v>
      </c>
      <c r="W14" s="4">
        <v>40000</v>
      </c>
      <c r="X14" s="44">
        <v>0.82049262377131238</v>
      </c>
      <c r="Y14" s="3" t="s">
        <v>22</v>
      </c>
      <c r="Z14" s="3" t="s">
        <v>31</v>
      </c>
      <c r="AA14" s="3">
        <v>0.76257774409301204</v>
      </c>
      <c r="AB14" s="3">
        <v>0.8</v>
      </c>
      <c r="AC14" s="3" t="s">
        <v>22</v>
      </c>
      <c r="AD14" s="3" t="s">
        <v>31</v>
      </c>
      <c r="AE14" s="3" t="s">
        <v>31</v>
      </c>
      <c r="AF14" s="3" t="s">
        <v>22</v>
      </c>
      <c r="AG14" s="3" t="s">
        <v>22</v>
      </c>
      <c r="AH14" s="3">
        <v>38.315599999999613</v>
      </c>
      <c r="AI14" s="3" t="s">
        <v>126</v>
      </c>
    </row>
    <row r="15" spans="1:35" ht="90" hidden="1" x14ac:dyDescent="0.25">
      <c r="A15" s="3" t="s">
        <v>215</v>
      </c>
      <c r="B15" s="3" t="s">
        <v>216</v>
      </c>
      <c r="C15" s="3" t="s">
        <v>217</v>
      </c>
      <c r="D15" s="3" t="s">
        <v>119</v>
      </c>
      <c r="E15" s="3" t="s">
        <v>80</v>
      </c>
      <c r="F15" s="3" t="s">
        <v>14</v>
      </c>
      <c r="G15" s="3" t="s">
        <v>22</v>
      </c>
      <c r="H15" s="3" t="s">
        <v>120</v>
      </c>
      <c r="I15" s="3" t="s">
        <v>218</v>
      </c>
      <c r="J15" s="3" t="s">
        <v>5</v>
      </c>
      <c r="K15" s="6">
        <v>1</v>
      </c>
      <c r="L15" s="3">
        <v>4235</v>
      </c>
      <c r="M15" s="3" t="s">
        <v>219</v>
      </c>
      <c r="N15" s="3" t="s">
        <v>220</v>
      </c>
      <c r="O15" s="3" t="s">
        <v>221</v>
      </c>
      <c r="P15" s="3" t="s">
        <v>222</v>
      </c>
      <c r="Q15" s="4">
        <v>11690</v>
      </c>
      <c r="R15" s="3">
        <v>11690</v>
      </c>
      <c r="S15" s="4">
        <v>11690</v>
      </c>
      <c r="T15" s="3">
        <v>0</v>
      </c>
      <c r="U15" s="3" t="s">
        <v>184</v>
      </c>
      <c r="V15" s="4">
        <v>11690</v>
      </c>
      <c r="W15" s="4">
        <v>11690</v>
      </c>
      <c r="X15" s="44">
        <v>1</v>
      </c>
      <c r="Y15" s="3" t="s">
        <v>22</v>
      </c>
      <c r="Z15" s="3" t="s">
        <v>31</v>
      </c>
      <c r="AA15" s="3">
        <v>0.91602896188357197</v>
      </c>
      <c r="AB15" s="3">
        <v>0.92500000000000004</v>
      </c>
      <c r="AC15" s="3" t="s">
        <v>22</v>
      </c>
      <c r="AD15" s="3" t="s">
        <v>31</v>
      </c>
      <c r="AE15" s="3" t="s">
        <v>31</v>
      </c>
      <c r="AF15" s="3" t="s">
        <v>22</v>
      </c>
      <c r="AG15" s="3" t="s">
        <v>22</v>
      </c>
      <c r="AH15" s="3">
        <v>21.03472499999922</v>
      </c>
      <c r="AI15" s="3" t="s">
        <v>126</v>
      </c>
    </row>
    <row r="16" spans="1:35" ht="210" hidden="1" x14ac:dyDescent="0.25">
      <c r="A16" s="3" t="s">
        <v>223</v>
      </c>
      <c r="B16" s="3" t="s">
        <v>224</v>
      </c>
      <c r="C16" s="3" t="s">
        <v>225</v>
      </c>
      <c r="D16" s="3" t="s">
        <v>139</v>
      </c>
      <c r="E16" s="3" t="s">
        <v>76</v>
      </c>
      <c r="F16" s="3" t="s">
        <v>16</v>
      </c>
      <c r="G16" s="3" t="s">
        <v>22</v>
      </c>
      <c r="H16" s="3" t="s">
        <v>120</v>
      </c>
      <c r="I16" s="3" t="s">
        <v>226</v>
      </c>
      <c r="J16" s="3" t="s">
        <v>5</v>
      </c>
      <c r="K16" s="6">
        <v>1</v>
      </c>
      <c r="L16" s="3">
        <v>4534</v>
      </c>
      <c r="M16" s="3" t="s">
        <v>227</v>
      </c>
      <c r="N16" s="3">
        <v>3331169144</v>
      </c>
      <c r="O16" s="3" t="s">
        <v>228</v>
      </c>
      <c r="P16" s="3" t="s">
        <v>33</v>
      </c>
      <c r="Q16" s="4">
        <v>48751.199999999997</v>
      </c>
      <c r="R16" s="3">
        <v>48751.199999999997</v>
      </c>
      <c r="S16" s="4">
        <v>40000</v>
      </c>
      <c r="T16" s="3">
        <v>0</v>
      </c>
      <c r="U16" s="3" t="s">
        <v>184</v>
      </c>
      <c r="V16" s="4">
        <v>48751.199999999997</v>
      </c>
      <c r="W16" s="4">
        <v>40000</v>
      </c>
      <c r="X16" s="44">
        <v>0.82049262377131238</v>
      </c>
      <c r="Y16" s="3" t="s">
        <v>22</v>
      </c>
      <c r="Z16" s="3" t="s">
        <v>31</v>
      </c>
      <c r="AA16" s="3">
        <v>0.56279693177230505</v>
      </c>
      <c r="AB16" s="3">
        <v>0.6</v>
      </c>
      <c r="AC16" s="3" t="s">
        <v>31</v>
      </c>
      <c r="AD16" s="3" t="s">
        <v>31</v>
      </c>
      <c r="AE16" s="3" t="s">
        <v>31</v>
      </c>
      <c r="AF16" s="3" t="s">
        <v>22</v>
      </c>
      <c r="AG16" s="3" t="s">
        <v>22</v>
      </c>
      <c r="AH16" s="3">
        <v>115.19000000000041</v>
      </c>
      <c r="AI16" s="3" t="s">
        <v>126</v>
      </c>
    </row>
    <row r="17" spans="1:35" ht="120" hidden="1" x14ac:dyDescent="0.25">
      <c r="A17" s="3" t="s">
        <v>229</v>
      </c>
      <c r="B17" s="3" t="s">
        <v>230</v>
      </c>
      <c r="C17" s="3" t="s">
        <v>231</v>
      </c>
      <c r="D17" s="3" t="s">
        <v>119</v>
      </c>
      <c r="E17" s="3" t="s">
        <v>83</v>
      </c>
      <c r="F17" s="3" t="s">
        <v>6</v>
      </c>
      <c r="G17" s="3" t="s">
        <v>22</v>
      </c>
      <c r="H17" s="3" t="s">
        <v>120</v>
      </c>
      <c r="I17" s="3" t="s">
        <v>232</v>
      </c>
      <c r="J17" s="3" t="s">
        <v>2</v>
      </c>
      <c r="K17" s="6">
        <v>1</v>
      </c>
      <c r="L17" s="3">
        <v>3966</v>
      </c>
      <c r="M17" s="3" t="s">
        <v>233</v>
      </c>
      <c r="N17" s="3" t="s">
        <v>234</v>
      </c>
      <c r="O17" s="3" t="s">
        <v>235</v>
      </c>
      <c r="P17" s="3" t="s">
        <v>236</v>
      </c>
      <c r="Q17" s="4">
        <v>60939</v>
      </c>
      <c r="R17" s="3">
        <v>60939</v>
      </c>
      <c r="S17" s="4">
        <v>60939</v>
      </c>
      <c r="T17" s="3">
        <v>0</v>
      </c>
      <c r="U17" s="3" t="s">
        <v>175</v>
      </c>
      <c r="V17" s="4">
        <v>60939</v>
      </c>
      <c r="W17" s="4">
        <v>60939</v>
      </c>
      <c r="X17" s="44">
        <v>1</v>
      </c>
      <c r="Y17" s="3" t="s">
        <v>22</v>
      </c>
      <c r="Z17" s="3" t="s">
        <v>22</v>
      </c>
      <c r="AA17" s="3">
        <v>67.61</v>
      </c>
      <c r="AC17" s="3" t="s">
        <v>22</v>
      </c>
      <c r="AD17" s="3" t="s">
        <v>22</v>
      </c>
      <c r="AE17" s="3" t="s">
        <v>22</v>
      </c>
      <c r="AF17" s="3" t="s">
        <v>31</v>
      </c>
      <c r="AG17" s="3" t="s">
        <v>22</v>
      </c>
      <c r="AI17" s="3" t="s">
        <v>237</v>
      </c>
    </row>
    <row r="18" spans="1:35" ht="210" hidden="1" x14ac:dyDescent="0.25">
      <c r="A18" s="3" t="s">
        <v>238</v>
      </c>
      <c r="B18" s="3" t="s">
        <v>239</v>
      </c>
      <c r="C18" s="3" t="s">
        <v>240</v>
      </c>
      <c r="D18" s="3" t="s">
        <v>119</v>
      </c>
      <c r="E18" s="3" t="s">
        <v>15</v>
      </c>
      <c r="F18" s="3" t="s">
        <v>14</v>
      </c>
      <c r="G18" s="3" t="s">
        <v>22</v>
      </c>
      <c r="H18" s="3" t="s">
        <v>120</v>
      </c>
      <c r="I18" s="3" t="s">
        <v>241</v>
      </c>
      <c r="J18" s="3" t="s">
        <v>5</v>
      </c>
      <c r="K18" s="6">
        <v>1</v>
      </c>
      <c r="L18" s="3">
        <v>3393</v>
      </c>
      <c r="M18" s="3" t="s">
        <v>242</v>
      </c>
      <c r="N18" s="3" t="s">
        <v>243</v>
      </c>
      <c r="O18" s="3" t="s">
        <v>244</v>
      </c>
      <c r="P18" s="3" t="s">
        <v>33</v>
      </c>
      <c r="Q18" s="4">
        <v>65001.599999999999</v>
      </c>
      <c r="R18" s="3">
        <v>65001.599999999999</v>
      </c>
      <c r="S18" s="4">
        <v>45501.119999999995</v>
      </c>
      <c r="T18" s="3">
        <v>0</v>
      </c>
      <c r="U18" s="3" t="s">
        <v>184</v>
      </c>
      <c r="V18" s="4">
        <v>65001.599999999999</v>
      </c>
      <c r="W18" s="4">
        <v>45501.119999999995</v>
      </c>
      <c r="X18" s="44">
        <v>0.7</v>
      </c>
      <c r="Y18" s="3" t="s">
        <v>22</v>
      </c>
      <c r="Z18" s="3" t="s">
        <v>22</v>
      </c>
      <c r="AA18" s="3">
        <v>0.73309999999999997</v>
      </c>
      <c r="AB18" s="3">
        <v>0.76</v>
      </c>
      <c r="AC18" s="3" t="s">
        <v>22</v>
      </c>
      <c r="AD18" s="3" t="s">
        <v>22</v>
      </c>
      <c r="AE18" s="3" t="s">
        <v>31</v>
      </c>
      <c r="AF18" s="3" t="s">
        <v>31</v>
      </c>
      <c r="AG18" s="3" t="s">
        <v>31</v>
      </c>
      <c r="AH18" s="3">
        <v>48.364800000000621</v>
      </c>
      <c r="AI18" s="3" t="s">
        <v>126</v>
      </c>
    </row>
    <row r="19" spans="1:35" ht="225" hidden="1" x14ac:dyDescent="0.25">
      <c r="A19" s="3" t="s">
        <v>245</v>
      </c>
      <c r="B19" s="3" t="s">
        <v>246</v>
      </c>
      <c r="C19" s="3" t="s">
        <v>247</v>
      </c>
      <c r="D19" s="3" t="s">
        <v>248</v>
      </c>
      <c r="E19" s="3" t="s">
        <v>18</v>
      </c>
      <c r="F19" s="3" t="s">
        <v>16</v>
      </c>
      <c r="G19" s="3" t="s">
        <v>22</v>
      </c>
      <c r="H19" s="3" t="s">
        <v>120</v>
      </c>
      <c r="I19" s="3" t="s">
        <v>249</v>
      </c>
      <c r="J19" s="3" t="s">
        <v>5</v>
      </c>
      <c r="K19" s="6">
        <v>1</v>
      </c>
      <c r="L19" s="3">
        <v>6426</v>
      </c>
      <c r="M19" s="3" t="s">
        <v>250</v>
      </c>
      <c r="N19" s="3" t="s">
        <v>251</v>
      </c>
      <c r="O19" s="3" t="s">
        <v>252</v>
      </c>
      <c r="P19" s="3" t="s">
        <v>253</v>
      </c>
      <c r="Q19" s="4">
        <v>49000</v>
      </c>
      <c r="R19" s="3">
        <v>49000</v>
      </c>
      <c r="S19" s="4">
        <v>35000</v>
      </c>
      <c r="T19" s="3">
        <v>0</v>
      </c>
      <c r="U19" s="3" t="s">
        <v>184</v>
      </c>
      <c r="V19" s="4">
        <v>49000</v>
      </c>
      <c r="W19" s="4">
        <v>35000</v>
      </c>
      <c r="X19" s="44">
        <v>0.7142857142857143</v>
      </c>
      <c r="Y19" s="3" t="s">
        <v>22</v>
      </c>
      <c r="Z19" s="3" t="s">
        <v>31</v>
      </c>
      <c r="AA19" s="3">
        <v>0.67670398531981102</v>
      </c>
      <c r="AB19" s="3">
        <v>0.7782</v>
      </c>
      <c r="AC19" s="3" t="s">
        <v>22</v>
      </c>
      <c r="AD19" s="3" t="s">
        <v>31</v>
      </c>
      <c r="AE19" s="3" t="s">
        <v>31</v>
      </c>
      <c r="AF19" s="3" t="s">
        <v>31</v>
      </c>
      <c r="AG19" s="3" t="s">
        <v>31</v>
      </c>
      <c r="AH19" s="3">
        <v>311.95104600000127</v>
      </c>
      <c r="AI19" s="3" t="s">
        <v>126</v>
      </c>
    </row>
    <row r="20" spans="1:35" ht="210" hidden="1" x14ac:dyDescent="0.25">
      <c r="A20" s="3" t="s">
        <v>254</v>
      </c>
      <c r="B20" s="3" t="s">
        <v>255</v>
      </c>
      <c r="C20" s="3" t="s">
        <v>256</v>
      </c>
      <c r="D20" s="3" t="s">
        <v>119</v>
      </c>
      <c r="E20" s="3" t="s">
        <v>20</v>
      </c>
      <c r="F20" s="3" t="s">
        <v>16</v>
      </c>
      <c r="G20" s="3" t="s">
        <v>22</v>
      </c>
      <c r="H20" s="3" t="s">
        <v>120</v>
      </c>
      <c r="I20" s="3" t="s">
        <v>257</v>
      </c>
      <c r="J20" s="3" t="s">
        <v>5</v>
      </c>
      <c r="K20" s="6">
        <v>1</v>
      </c>
      <c r="L20" s="3">
        <v>17968</v>
      </c>
      <c r="M20" s="3" t="s">
        <v>227</v>
      </c>
      <c r="N20" s="3">
        <v>3331169144</v>
      </c>
      <c r="O20" s="3" t="s">
        <v>258</v>
      </c>
      <c r="P20" s="3" t="s">
        <v>33</v>
      </c>
      <c r="Q20" s="4">
        <v>48751.199999999997</v>
      </c>
      <c r="R20" s="3">
        <v>48751.199999999997</v>
      </c>
      <c r="S20" s="4">
        <v>30000</v>
      </c>
      <c r="T20" s="3">
        <v>0</v>
      </c>
      <c r="U20" s="3" t="s">
        <v>184</v>
      </c>
      <c r="V20" s="4">
        <v>48751.199999999997</v>
      </c>
      <c r="W20" s="4">
        <v>30000</v>
      </c>
      <c r="X20" s="44">
        <v>0.61536946782848423</v>
      </c>
      <c r="Y20" s="3" t="s">
        <v>22</v>
      </c>
      <c r="Z20" s="3" t="s">
        <v>31</v>
      </c>
      <c r="AA20" s="3">
        <v>0.51968678950761804</v>
      </c>
      <c r="AB20" s="3">
        <v>0.53</v>
      </c>
      <c r="AC20" s="3" t="s">
        <v>22</v>
      </c>
      <c r="AD20" s="3" t="s">
        <v>31</v>
      </c>
      <c r="AE20" s="3" t="s">
        <v>31</v>
      </c>
      <c r="AF20" s="3" t="s">
        <v>31</v>
      </c>
      <c r="AG20" s="3" t="s">
        <v>31</v>
      </c>
      <c r="AH20" s="3">
        <v>121.5680000000019</v>
      </c>
      <c r="AI20" s="3" t="s">
        <v>126</v>
      </c>
    </row>
    <row r="21" spans="1:35" ht="225" hidden="1" x14ac:dyDescent="0.25">
      <c r="A21" s="3" t="s">
        <v>259</v>
      </c>
      <c r="B21" s="3" t="s">
        <v>260</v>
      </c>
      <c r="C21" s="3" t="s">
        <v>261</v>
      </c>
      <c r="D21" s="3" t="s">
        <v>139</v>
      </c>
      <c r="E21" s="3" t="s">
        <v>81</v>
      </c>
      <c r="F21" s="3" t="s">
        <v>8</v>
      </c>
      <c r="G21" s="3" t="s">
        <v>22</v>
      </c>
      <c r="H21" s="3" t="s">
        <v>120</v>
      </c>
      <c r="I21" s="3" t="s">
        <v>262</v>
      </c>
      <c r="J21" s="3" t="s">
        <v>5</v>
      </c>
      <c r="K21" s="6">
        <v>1</v>
      </c>
      <c r="L21" s="3">
        <v>20686</v>
      </c>
      <c r="M21" s="3" t="s">
        <v>263</v>
      </c>
      <c r="N21" s="3">
        <v>3496380057</v>
      </c>
      <c r="O21" s="3" t="s">
        <v>264</v>
      </c>
      <c r="P21" s="3" t="s">
        <v>265</v>
      </c>
      <c r="Q21" s="4">
        <v>81252</v>
      </c>
      <c r="R21" s="3">
        <v>81252</v>
      </c>
      <c r="S21" s="4">
        <v>48751.199999999997</v>
      </c>
      <c r="T21" s="3">
        <v>0</v>
      </c>
      <c r="U21" s="3" t="s">
        <v>175</v>
      </c>
      <c r="V21" s="4">
        <v>81252</v>
      </c>
      <c r="W21" s="4">
        <v>48751</v>
      </c>
      <c r="X21" s="44">
        <v>0.59999753852212867</v>
      </c>
      <c r="Y21" s="3" t="s">
        <v>22</v>
      </c>
      <c r="Z21" s="3" t="s">
        <v>22</v>
      </c>
      <c r="AA21" s="3">
        <v>72.819999999999993</v>
      </c>
      <c r="AB21" s="3">
        <v>75</v>
      </c>
      <c r="AC21" s="3" t="s">
        <v>22</v>
      </c>
      <c r="AD21" s="3" t="s">
        <v>22</v>
      </c>
      <c r="AE21" s="3" t="s">
        <v>31</v>
      </c>
      <c r="AF21" s="3" t="s">
        <v>22</v>
      </c>
      <c r="AG21" s="3" t="s">
        <v>22</v>
      </c>
      <c r="AH21" s="3">
        <v>257.37</v>
      </c>
      <c r="AI21" s="3" t="s">
        <v>126</v>
      </c>
    </row>
    <row r="22" spans="1:35" ht="270" hidden="1" x14ac:dyDescent="0.25">
      <c r="A22" s="3" t="s">
        <v>266</v>
      </c>
      <c r="B22" s="3" t="s">
        <v>267</v>
      </c>
      <c r="C22" s="3" t="s">
        <v>268</v>
      </c>
      <c r="D22" s="3" t="s">
        <v>155</v>
      </c>
      <c r="E22" s="3" t="s">
        <v>85</v>
      </c>
      <c r="F22" s="3" t="s">
        <v>8</v>
      </c>
      <c r="G22" s="3" t="s">
        <v>22</v>
      </c>
      <c r="H22" s="3" t="s">
        <v>130</v>
      </c>
      <c r="I22" s="3" t="s">
        <v>269</v>
      </c>
      <c r="J22" s="3" t="s">
        <v>3</v>
      </c>
      <c r="K22" s="6">
        <v>1</v>
      </c>
      <c r="L22" s="3">
        <v>1671</v>
      </c>
      <c r="M22" s="3" t="s">
        <v>270</v>
      </c>
      <c r="N22" s="3" t="s">
        <v>271</v>
      </c>
      <c r="O22" s="3" t="s">
        <v>272</v>
      </c>
      <c r="P22" s="3" t="s">
        <v>273</v>
      </c>
      <c r="Q22" s="4">
        <v>384090.99</v>
      </c>
      <c r="R22" s="3">
        <v>384090.99</v>
      </c>
      <c r="S22" s="4">
        <v>384090.99</v>
      </c>
      <c r="T22" s="3">
        <v>0</v>
      </c>
      <c r="U22" s="3" t="s">
        <v>32</v>
      </c>
      <c r="V22" s="4"/>
      <c r="W22" s="4">
        <v>350000</v>
      </c>
      <c r="X22" s="44" t="e">
        <v>#DIV/0!</v>
      </c>
      <c r="AC22" s="3" t="s">
        <v>31</v>
      </c>
      <c r="AD22" s="3" t="s">
        <v>31</v>
      </c>
      <c r="AE22" s="3" t="s">
        <v>31</v>
      </c>
      <c r="AF22" s="3" t="s">
        <v>22</v>
      </c>
      <c r="AG22" s="3" t="s">
        <v>22</v>
      </c>
      <c r="AI22" s="3" t="s">
        <v>274</v>
      </c>
    </row>
    <row r="23" spans="1:35" ht="210" hidden="1" x14ac:dyDescent="0.25">
      <c r="A23" s="3" t="s">
        <v>275</v>
      </c>
      <c r="B23" s="3" t="s">
        <v>276</v>
      </c>
      <c r="C23" s="3" t="s">
        <v>277</v>
      </c>
      <c r="D23" s="3" t="s">
        <v>139</v>
      </c>
      <c r="E23" s="3" t="s">
        <v>77</v>
      </c>
      <c r="F23" s="3" t="s">
        <v>11</v>
      </c>
      <c r="G23" s="3" t="s">
        <v>22</v>
      </c>
      <c r="H23" s="3" t="s">
        <v>120</v>
      </c>
      <c r="I23" s="3" t="s">
        <v>278</v>
      </c>
      <c r="J23" s="3" t="s">
        <v>5</v>
      </c>
      <c r="K23" s="6">
        <v>1</v>
      </c>
      <c r="L23" s="3">
        <v>4165</v>
      </c>
      <c r="M23" s="3" t="s">
        <v>279</v>
      </c>
      <c r="N23" s="3">
        <v>3292996815</v>
      </c>
      <c r="O23" s="3" t="s">
        <v>280</v>
      </c>
      <c r="P23" s="3" t="s">
        <v>33</v>
      </c>
      <c r="Q23" s="4">
        <v>48751.199999999997</v>
      </c>
      <c r="R23" s="3">
        <v>48751.199999999997</v>
      </c>
      <c r="S23" s="4">
        <v>35000</v>
      </c>
      <c r="T23" s="3">
        <v>639.36</v>
      </c>
      <c r="U23" s="3" t="s">
        <v>175</v>
      </c>
      <c r="V23" s="4">
        <v>48751</v>
      </c>
      <c r="W23" s="4">
        <v>35000</v>
      </c>
      <c r="X23" s="44">
        <v>0.71793399109761846</v>
      </c>
      <c r="Y23" s="3" t="s">
        <v>22</v>
      </c>
      <c r="Z23" s="3" t="s">
        <v>31</v>
      </c>
      <c r="AA23" s="3">
        <v>54.86</v>
      </c>
      <c r="AB23" s="3">
        <v>57</v>
      </c>
      <c r="AC23" s="3" t="s">
        <v>31</v>
      </c>
      <c r="AD23" s="3" t="s">
        <v>31</v>
      </c>
      <c r="AE23" s="3" t="s">
        <v>31</v>
      </c>
      <c r="AF23" s="3" t="s">
        <v>22</v>
      </c>
      <c r="AG23" s="3" t="s">
        <v>22</v>
      </c>
      <c r="AH23" s="3">
        <v>77.37</v>
      </c>
      <c r="AI23" s="3" t="s">
        <v>176</v>
      </c>
    </row>
    <row r="24" spans="1:35" ht="345" hidden="1" x14ac:dyDescent="0.25">
      <c r="A24" s="3" t="s">
        <v>281</v>
      </c>
      <c r="B24" s="3" t="s">
        <v>282</v>
      </c>
      <c r="C24" s="3" t="s">
        <v>283</v>
      </c>
      <c r="D24" s="3" t="s">
        <v>129</v>
      </c>
      <c r="E24" s="3" t="s">
        <v>10</v>
      </c>
      <c r="F24" s="3" t="s">
        <v>8</v>
      </c>
      <c r="G24" s="3" t="s">
        <v>22</v>
      </c>
      <c r="H24" s="3" t="s">
        <v>120</v>
      </c>
      <c r="I24" s="3" t="s">
        <v>147</v>
      </c>
      <c r="J24" s="3" t="s">
        <v>5</v>
      </c>
      <c r="K24" s="6">
        <v>1</v>
      </c>
      <c r="L24" s="3">
        <v>528</v>
      </c>
      <c r="M24" s="3" t="s">
        <v>284</v>
      </c>
      <c r="N24" s="3" t="s">
        <v>285</v>
      </c>
      <c r="O24" s="3" t="s">
        <v>286</v>
      </c>
      <c r="P24" s="3" t="s">
        <v>287</v>
      </c>
      <c r="Q24" s="4">
        <v>15000</v>
      </c>
      <c r="R24" s="3">
        <v>15000</v>
      </c>
      <c r="S24" s="4">
        <v>15000</v>
      </c>
      <c r="T24" s="3">
        <v>0</v>
      </c>
      <c r="U24" s="3" t="s">
        <v>175</v>
      </c>
      <c r="V24" s="4">
        <v>15000</v>
      </c>
      <c r="W24" s="4">
        <v>15000</v>
      </c>
      <c r="X24" s="44">
        <v>1</v>
      </c>
      <c r="Y24" s="3" t="s">
        <v>22</v>
      </c>
      <c r="Z24" s="3" t="s">
        <v>31</v>
      </c>
      <c r="AA24" s="3">
        <v>32.31</v>
      </c>
      <c r="AB24" s="3">
        <v>35.4</v>
      </c>
      <c r="AC24" s="3" t="s">
        <v>31</v>
      </c>
      <c r="AD24" s="3" t="s">
        <v>31</v>
      </c>
      <c r="AE24" s="3" t="s">
        <v>31</v>
      </c>
      <c r="AF24" s="3" t="s">
        <v>22</v>
      </c>
      <c r="AG24" s="3" t="s">
        <v>31</v>
      </c>
      <c r="AH24" s="3">
        <v>9.5399999999999991</v>
      </c>
      <c r="AI24" s="3" t="s">
        <v>126</v>
      </c>
    </row>
    <row r="25" spans="1:35" ht="210" hidden="1" x14ac:dyDescent="0.25">
      <c r="A25" s="3" t="s">
        <v>288</v>
      </c>
      <c r="B25" s="3" t="s">
        <v>289</v>
      </c>
      <c r="C25" s="3" t="s">
        <v>290</v>
      </c>
      <c r="D25" s="3" t="s">
        <v>119</v>
      </c>
      <c r="E25" s="3" t="s">
        <v>19</v>
      </c>
      <c r="F25" s="3" t="s">
        <v>16</v>
      </c>
      <c r="G25" s="3" t="s">
        <v>22</v>
      </c>
      <c r="H25" s="3" t="s">
        <v>120</v>
      </c>
      <c r="I25" s="3" t="s">
        <v>291</v>
      </c>
      <c r="J25" s="3" t="s">
        <v>5</v>
      </c>
      <c r="K25" s="6">
        <v>1</v>
      </c>
      <c r="L25" s="3">
        <v>7879</v>
      </c>
      <c r="M25" s="3" t="s">
        <v>292</v>
      </c>
      <c r="N25" s="3" t="s">
        <v>293</v>
      </c>
      <c r="O25" s="3" t="s">
        <v>294</v>
      </c>
      <c r="P25" s="3" t="s">
        <v>33</v>
      </c>
      <c r="Q25" s="4">
        <v>48751.199999999997</v>
      </c>
      <c r="R25" s="3">
        <v>48751.199999999997</v>
      </c>
      <c r="S25" s="4">
        <v>35000</v>
      </c>
      <c r="T25" s="3">
        <v>0</v>
      </c>
      <c r="U25" s="3" t="s">
        <v>184</v>
      </c>
      <c r="V25" s="4">
        <v>48751.199999999997</v>
      </c>
      <c r="W25" s="4">
        <v>35000</v>
      </c>
      <c r="X25" s="44">
        <v>0.7179310457998983</v>
      </c>
      <c r="Y25" s="3" t="s">
        <v>22</v>
      </c>
      <c r="Z25" s="3" t="s">
        <v>31</v>
      </c>
      <c r="AA25" s="3">
        <v>0.52464652142706203</v>
      </c>
      <c r="AB25" s="3">
        <v>0.55000000000000004</v>
      </c>
      <c r="AC25" s="3" t="s">
        <v>22</v>
      </c>
      <c r="AD25" s="3" t="s">
        <v>31</v>
      </c>
      <c r="AE25" s="3" t="s">
        <v>31</v>
      </c>
      <c r="AF25" s="3" t="s">
        <v>31</v>
      </c>
      <c r="AG25" s="3" t="s">
        <v>31</v>
      </c>
      <c r="AH25" s="3">
        <v>109.14849999999825</v>
      </c>
      <c r="AI25" s="3" t="s">
        <v>126</v>
      </c>
    </row>
    <row r="26" spans="1:35" ht="210" hidden="1" x14ac:dyDescent="0.25">
      <c r="A26" s="3" t="s">
        <v>295</v>
      </c>
      <c r="B26" s="3" t="s">
        <v>296</v>
      </c>
      <c r="C26" s="3" t="s">
        <v>297</v>
      </c>
      <c r="D26" s="3" t="s">
        <v>298</v>
      </c>
      <c r="E26" s="3" t="s">
        <v>13</v>
      </c>
      <c r="F26" s="3" t="s">
        <v>11</v>
      </c>
      <c r="G26" s="3" t="s">
        <v>22</v>
      </c>
      <c r="H26" s="3" t="s">
        <v>120</v>
      </c>
      <c r="I26" s="3" t="s">
        <v>299</v>
      </c>
      <c r="J26" s="3" t="s">
        <v>5</v>
      </c>
      <c r="K26" s="6">
        <v>1</v>
      </c>
      <c r="L26" s="3">
        <v>3444</v>
      </c>
      <c r="M26" s="3" t="s">
        <v>300</v>
      </c>
      <c r="N26" s="3" t="s">
        <v>301</v>
      </c>
      <c r="O26" s="3" t="s">
        <v>302</v>
      </c>
      <c r="P26" s="3" t="s">
        <v>33</v>
      </c>
      <c r="Q26" s="4">
        <v>42822</v>
      </c>
      <c r="R26" s="3">
        <v>42822</v>
      </c>
      <c r="S26" s="4">
        <v>35000</v>
      </c>
      <c r="T26" s="3">
        <v>0</v>
      </c>
      <c r="U26" s="3" t="s">
        <v>175</v>
      </c>
      <c r="V26" s="4">
        <v>42822</v>
      </c>
      <c r="W26" s="4">
        <v>35000</v>
      </c>
      <c r="X26" s="44">
        <v>0.81733688291065343</v>
      </c>
      <c r="Y26" s="3" t="s">
        <v>22</v>
      </c>
      <c r="Z26" s="3" t="s">
        <v>22</v>
      </c>
      <c r="AA26" s="3">
        <v>66.680000000000007</v>
      </c>
      <c r="AB26" s="3">
        <v>70</v>
      </c>
      <c r="AC26" s="3" t="s">
        <v>31</v>
      </c>
      <c r="AD26" s="3" t="s">
        <v>22</v>
      </c>
      <c r="AE26" s="3" t="s">
        <v>31</v>
      </c>
      <c r="AF26" s="3" t="s">
        <v>22</v>
      </c>
      <c r="AG26" s="3" t="s">
        <v>31</v>
      </c>
      <c r="AH26" s="3">
        <v>84.22</v>
      </c>
      <c r="AI26" s="3" t="s">
        <v>126</v>
      </c>
    </row>
    <row r="27" spans="1:35" x14ac:dyDescent="0.25">
      <c r="W27" s="4">
        <f>SUBTOTAL(109,Tabella6[contributo massimo riconoscibile a seguito di istruttoria])</f>
        <v>36600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6F181-011B-4DD5-8D5A-40B8B24EC6EA}">
  <dimension ref="A1:E26"/>
  <sheetViews>
    <sheetView workbookViewId="0">
      <selection activeCell="A7" sqref="A7"/>
    </sheetView>
  </sheetViews>
  <sheetFormatPr defaultRowHeight="15" x14ac:dyDescent="0.25"/>
  <cols>
    <col min="1" max="1" width="43" style="1" customWidth="1"/>
    <col min="2" max="2" width="19" style="7" bestFit="1" customWidth="1"/>
    <col min="4" max="4" width="34.42578125" customWidth="1"/>
    <col min="5" max="5" width="30.7109375" customWidth="1"/>
  </cols>
  <sheetData>
    <row r="1" spans="1:5" x14ac:dyDescent="0.25">
      <c r="A1" s="10" t="s">
        <v>56</v>
      </c>
      <c r="B1" s="10" t="s">
        <v>57</v>
      </c>
      <c r="D1" s="11" t="s">
        <v>58</v>
      </c>
      <c r="E1" s="11" t="s">
        <v>59</v>
      </c>
    </row>
    <row r="2" spans="1:5" s="2" customFormat="1" ht="30" x14ac:dyDescent="0.25">
      <c r="A2" s="3" t="s">
        <v>3</v>
      </c>
      <c r="B2" s="6" t="s">
        <v>58</v>
      </c>
      <c r="D2" s="8" t="s">
        <v>44</v>
      </c>
      <c r="E2" s="8" t="s">
        <v>45</v>
      </c>
    </row>
    <row r="3" spans="1:5" s="2" customFormat="1" ht="45" x14ac:dyDescent="0.25">
      <c r="A3" s="3" t="s">
        <v>5</v>
      </c>
      <c r="B3" s="6" t="s">
        <v>59</v>
      </c>
      <c r="D3" s="8" t="s">
        <v>46</v>
      </c>
      <c r="E3" s="8" t="s">
        <v>47</v>
      </c>
    </row>
    <row r="4" spans="1:5" s="2" customFormat="1" ht="30" x14ac:dyDescent="0.25">
      <c r="A4" s="3" t="s">
        <v>35</v>
      </c>
      <c r="B4" s="6" t="s">
        <v>58</v>
      </c>
      <c r="D4" s="8" t="s">
        <v>48</v>
      </c>
      <c r="E4" s="8" t="s">
        <v>49</v>
      </c>
    </row>
    <row r="5" spans="1:5" s="2" customFormat="1" ht="60" x14ac:dyDescent="0.25">
      <c r="A5" s="3" t="s">
        <v>4</v>
      </c>
      <c r="B5" s="6" t="s">
        <v>59</v>
      </c>
      <c r="D5" s="8" t="s">
        <v>50</v>
      </c>
      <c r="E5" s="9"/>
    </row>
    <row r="6" spans="1:5" s="2" customFormat="1" ht="45" x14ac:dyDescent="0.25">
      <c r="A6" s="3" t="s">
        <v>2</v>
      </c>
      <c r="B6" s="6" t="s">
        <v>59</v>
      </c>
      <c r="D6" s="8" t="s">
        <v>51</v>
      </c>
      <c r="E6" s="9"/>
    </row>
    <row r="7" spans="1:5" s="2" customFormat="1" ht="75" x14ac:dyDescent="0.25">
      <c r="A7" s="3" t="s">
        <v>43</v>
      </c>
      <c r="B7" s="6" t="s">
        <v>59</v>
      </c>
      <c r="D7" s="8" t="s">
        <v>52</v>
      </c>
      <c r="E7" s="9"/>
    </row>
    <row r="8" spans="1:5" s="2" customFormat="1" ht="45" x14ac:dyDescent="0.25">
      <c r="A8" s="3"/>
      <c r="B8" s="6"/>
      <c r="D8" s="8" t="s">
        <v>53</v>
      </c>
      <c r="E8" s="9"/>
    </row>
    <row r="9" spans="1:5" s="2" customFormat="1" ht="30" x14ac:dyDescent="0.25">
      <c r="A9" s="3"/>
      <c r="B9" s="6"/>
      <c r="D9" s="8" t="s">
        <v>49</v>
      </c>
      <c r="E9" s="9"/>
    </row>
    <row r="10" spans="1:5" s="2" customFormat="1" x14ac:dyDescent="0.25">
      <c r="A10" s="3"/>
      <c r="B10" s="6"/>
    </row>
    <row r="11" spans="1:5" s="2" customFormat="1" x14ac:dyDescent="0.25">
      <c r="A11" s="3"/>
      <c r="B11" s="6"/>
    </row>
    <row r="12" spans="1:5" s="2" customFormat="1" x14ac:dyDescent="0.25">
      <c r="A12" s="3"/>
      <c r="B12" s="6"/>
    </row>
    <row r="13" spans="1:5" s="2" customFormat="1" x14ac:dyDescent="0.25">
      <c r="A13" s="3"/>
      <c r="B13" s="6"/>
    </row>
    <row r="14" spans="1:5" s="2" customFormat="1" x14ac:dyDescent="0.25">
      <c r="A14" s="3"/>
      <c r="B14" s="6"/>
    </row>
    <row r="15" spans="1:5" s="2" customFormat="1" x14ac:dyDescent="0.25">
      <c r="A15" s="3"/>
      <c r="B15" s="6"/>
    </row>
    <row r="16" spans="1:5" s="2" customFormat="1" x14ac:dyDescent="0.25">
      <c r="A16" s="3"/>
      <c r="B16" s="6"/>
    </row>
    <row r="17" spans="1:2" s="2" customFormat="1" x14ac:dyDescent="0.25">
      <c r="A17" s="3"/>
      <c r="B17" s="6"/>
    </row>
    <row r="18" spans="1:2" s="2" customFormat="1" x14ac:dyDescent="0.25">
      <c r="A18" s="3"/>
      <c r="B18" s="6"/>
    </row>
    <row r="19" spans="1:2" s="2" customFormat="1" x14ac:dyDescent="0.25">
      <c r="A19" s="3"/>
      <c r="B19" s="6"/>
    </row>
    <row r="20" spans="1:2" s="2" customFormat="1" x14ac:dyDescent="0.25">
      <c r="A20" s="3"/>
      <c r="B20" s="6"/>
    </row>
    <row r="21" spans="1:2" s="2" customFormat="1" x14ac:dyDescent="0.25">
      <c r="A21" s="3"/>
      <c r="B21" s="6"/>
    </row>
    <row r="22" spans="1:2" s="2" customFormat="1" x14ac:dyDescent="0.25">
      <c r="A22" s="3"/>
      <c r="B22" s="6"/>
    </row>
    <row r="23" spans="1:2" s="2" customFormat="1" x14ac:dyDescent="0.25">
      <c r="A23" s="3"/>
      <c r="B23" s="6"/>
    </row>
    <row r="24" spans="1:2" s="2" customFormat="1" x14ac:dyDescent="0.25">
      <c r="A24" s="3"/>
      <c r="B24" s="6"/>
    </row>
    <row r="25" spans="1:2" s="2" customFormat="1" x14ac:dyDescent="0.25">
      <c r="A25" s="3"/>
      <c r="B25" s="6"/>
    </row>
    <row r="26" spans="1:2" s="2" customFormat="1" x14ac:dyDescent="0.25">
      <c r="A26" s="3"/>
      <c r="B26" s="6"/>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rendicontazione</vt:lpstr>
      <vt:lpstr>Graduatoria_2025</vt:lpstr>
      <vt:lpstr>domande_2025</vt:lpstr>
      <vt:lpstr>tipologie_progetti</vt:lpstr>
      <vt:lpstr>rendicontazione!Area_stampa</vt:lpstr>
      <vt:lpstr>Costi_41</vt:lpstr>
      <vt:lpstr>Costi_42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2024-09-11T10:26:47Z</dcterms:created>
  <dcterms:modified xsi:type="dcterms:W3CDTF">2026-02-02T10:31:36Z</dcterms:modified>
</cp:coreProperties>
</file>